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А-2024\И Т О Г И\ЕГЭ\"/>
    </mc:Choice>
  </mc:AlternateContent>
  <bookViews>
    <workbookView xWindow="0" yWindow="0" windowWidth="28800" windowHeight="12330" firstSheet="5" activeTab="5"/>
  </bookViews>
  <sheets>
    <sheet name="ХИМИЯ 26.05" sheetId="1" r:id="rId1"/>
    <sheet name="РУСС.ЯЗ 29.05" sheetId="4" r:id="rId2"/>
    <sheet name="География26.05" sheetId="2" r:id="rId3"/>
    <sheet name="Литература26.05" sheetId="3" r:id="rId4"/>
    <sheet name="МАТЕМАТИКА (профильный уровень)" sheetId="5" r:id="rId5"/>
    <sheet name="ФИЗИКА 05.06" sheetId="6" r:id="rId6"/>
    <sheet name="ИСТОРИЯ 05.06" sheetId="7" r:id="rId7"/>
    <sheet name="ОБЩЕСТВОЗНАНИЕ 08.06" sheetId="8" r:id="rId8"/>
    <sheet name="БИОЛОГИЯ 13.06" sheetId="11" r:id="rId9"/>
    <sheet name="АНГЛ.ЯЗ 13.06" sheetId="12" r:id="rId10"/>
    <sheet name="ИНФОРМАТИКА и ИКТ 19-20.06." sheetId="13" r:id="rId11"/>
    <sheet name="Лист1" sheetId="14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6" i="6" l="1"/>
  <c r="N18" i="13"/>
  <c r="O15" i="12"/>
  <c r="N17" i="11"/>
  <c r="N18" i="8"/>
  <c r="N18" i="7"/>
  <c r="N17" i="5"/>
  <c r="M13" i="3"/>
  <c r="M7" i="2"/>
  <c r="N17" i="4"/>
  <c r="N16" i="1"/>
  <c r="F11" i="12"/>
  <c r="O16" i="1" l="1"/>
  <c r="N7" i="2"/>
  <c r="N13" i="3"/>
  <c r="O17" i="5"/>
  <c r="O16" i="6"/>
  <c r="O18" i="7"/>
  <c r="O18" i="8"/>
  <c r="O17" i="11"/>
  <c r="O18" i="13"/>
  <c r="P15" i="12"/>
  <c r="Q6" i="12"/>
  <c r="M5" i="1" l="1"/>
  <c r="M6" i="1"/>
  <c r="M7" i="1"/>
  <c r="M8" i="1"/>
  <c r="M9" i="1"/>
  <c r="M10" i="1"/>
  <c r="M11" i="1"/>
  <c r="M12" i="1"/>
  <c r="M13" i="1"/>
  <c r="M14" i="1"/>
  <c r="M15" i="1"/>
  <c r="Q5" i="12" l="1"/>
  <c r="M15" i="12" l="1"/>
  <c r="K15" i="12"/>
  <c r="I15" i="12"/>
  <c r="D15" i="12"/>
  <c r="H15" i="12" s="1"/>
  <c r="E15" i="12"/>
  <c r="H6" i="12"/>
  <c r="H7" i="12"/>
  <c r="H8" i="12"/>
  <c r="H9" i="12"/>
  <c r="H10" i="12"/>
  <c r="H11" i="12"/>
  <c r="H12" i="12"/>
  <c r="H13" i="12"/>
  <c r="H14" i="12"/>
  <c r="F6" i="12"/>
  <c r="F7" i="12"/>
  <c r="F8" i="12"/>
  <c r="F9" i="12"/>
  <c r="F10" i="12"/>
  <c r="F12" i="12"/>
  <c r="F13" i="12"/>
  <c r="F14" i="12"/>
  <c r="F5" i="12"/>
  <c r="F15" i="12" l="1"/>
  <c r="L18" i="13"/>
  <c r="J18" i="13"/>
  <c r="H18" i="13"/>
  <c r="F18" i="13"/>
  <c r="D18" i="13"/>
  <c r="C18" i="13"/>
  <c r="G12" i="13"/>
  <c r="P6" i="11" l="1"/>
  <c r="P7" i="11"/>
  <c r="P8" i="11"/>
  <c r="P9" i="11"/>
  <c r="P10" i="11"/>
  <c r="P11" i="11"/>
  <c r="P12" i="11"/>
  <c r="P13" i="11"/>
  <c r="P14" i="11"/>
  <c r="P15" i="11"/>
  <c r="P16" i="11"/>
  <c r="P5" i="11"/>
  <c r="P17" i="11"/>
  <c r="M6" i="11"/>
  <c r="M7" i="11"/>
  <c r="M8" i="11"/>
  <c r="M9" i="11"/>
  <c r="M10" i="11"/>
  <c r="M11" i="11"/>
  <c r="M12" i="11"/>
  <c r="M13" i="11"/>
  <c r="M14" i="11"/>
  <c r="M15" i="11"/>
  <c r="M5" i="11"/>
  <c r="L17" i="11"/>
  <c r="M17" i="11" s="1"/>
  <c r="K6" i="11"/>
  <c r="K7" i="11"/>
  <c r="K8" i="11"/>
  <c r="K9" i="11"/>
  <c r="K10" i="11"/>
  <c r="K11" i="11"/>
  <c r="K12" i="11"/>
  <c r="K13" i="11"/>
  <c r="K14" i="11"/>
  <c r="K15" i="11"/>
  <c r="K5" i="11"/>
  <c r="J17" i="11"/>
  <c r="I8" i="11"/>
  <c r="I9" i="11"/>
  <c r="I11" i="11"/>
  <c r="I12" i="11"/>
  <c r="I13" i="11"/>
  <c r="I15" i="11"/>
  <c r="I5" i="11"/>
  <c r="H17" i="11"/>
  <c r="G6" i="11"/>
  <c r="G7" i="11"/>
  <c r="G8" i="11"/>
  <c r="G9" i="11"/>
  <c r="G10" i="11"/>
  <c r="G11" i="11"/>
  <c r="G12" i="11"/>
  <c r="G13" i="11"/>
  <c r="G14" i="11"/>
  <c r="G15" i="11"/>
  <c r="G5" i="11"/>
  <c r="F17" i="11"/>
  <c r="E6" i="11"/>
  <c r="E7" i="11"/>
  <c r="E8" i="11"/>
  <c r="E9" i="11"/>
  <c r="E10" i="11"/>
  <c r="E11" i="11"/>
  <c r="E12" i="11"/>
  <c r="E13" i="11"/>
  <c r="E14" i="11"/>
  <c r="E15" i="11"/>
  <c r="D17" i="11"/>
  <c r="C17" i="11"/>
  <c r="K17" i="11" s="1"/>
  <c r="E5" i="11"/>
  <c r="E17" i="11" l="1"/>
  <c r="G17" i="11"/>
  <c r="I17" i="11"/>
  <c r="P18" i="13"/>
  <c r="M18" i="13"/>
  <c r="K18" i="13"/>
  <c r="I18" i="13"/>
  <c r="G18" i="13"/>
  <c r="E18" i="13"/>
  <c r="P17" i="13"/>
  <c r="M17" i="13"/>
  <c r="K17" i="13"/>
  <c r="I17" i="13"/>
  <c r="G17" i="13"/>
  <c r="E17" i="13"/>
  <c r="P16" i="13"/>
  <c r="M16" i="13"/>
  <c r="K16" i="13"/>
  <c r="I16" i="13"/>
  <c r="G16" i="13"/>
  <c r="E16" i="13"/>
  <c r="P15" i="13"/>
  <c r="M15" i="13"/>
  <c r="K15" i="13"/>
  <c r="I15" i="13"/>
  <c r="G15" i="13"/>
  <c r="E15" i="13"/>
  <c r="P14" i="13"/>
  <c r="M14" i="13"/>
  <c r="K14" i="13"/>
  <c r="I14" i="13"/>
  <c r="G14" i="13"/>
  <c r="E14" i="13"/>
  <c r="P13" i="13"/>
  <c r="M13" i="13"/>
  <c r="K13" i="13"/>
  <c r="I13" i="13"/>
  <c r="G13" i="13"/>
  <c r="E13" i="13"/>
  <c r="P12" i="13"/>
  <c r="M12" i="13"/>
  <c r="K12" i="13"/>
  <c r="I12" i="13"/>
  <c r="E12" i="13"/>
  <c r="P11" i="13"/>
  <c r="M11" i="13"/>
  <c r="K11" i="13"/>
  <c r="I11" i="13"/>
  <c r="G11" i="13"/>
  <c r="E11" i="13"/>
  <c r="P10" i="13"/>
  <c r="M10" i="13"/>
  <c r="K10" i="13"/>
  <c r="I10" i="13"/>
  <c r="G10" i="13"/>
  <c r="E10" i="13"/>
  <c r="P9" i="13"/>
  <c r="M9" i="13"/>
  <c r="K9" i="13"/>
  <c r="I9" i="13"/>
  <c r="G9" i="13"/>
  <c r="E9" i="13"/>
  <c r="P8" i="13"/>
  <c r="M8" i="13"/>
  <c r="K8" i="13"/>
  <c r="I8" i="13"/>
  <c r="G8" i="13"/>
  <c r="E8" i="13"/>
  <c r="P7" i="13"/>
  <c r="M7" i="13"/>
  <c r="K7" i="13"/>
  <c r="I7" i="13"/>
  <c r="G7" i="13"/>
  <c r="E7" i="13"/>
  <c r="P6" i="13"/>
  <c r="M6" i="13"/>
  <c r="K6" i="13"/>
  <c r="I6" i="13"/>
  <c r="G6" i="13"/>
  <c r="E6" i="13"/>
  <c r="P5" i="13"/>
  <c r="M5" i="13"/>
  <c r="K5" i="13"/>
  <c r="I5" i="13"/>
  <c r="G5" i="13"/>
  <c r="E5" i="13"/>
  <c r="Q15" i="12"/>
  <c r="N15" i="12"/>
  <c r="L15" i="12"/>
  <c r="J15" i="12"/>
  <c r="Q14" i="12"/>
  <c r="N14" i="12"/>
  <c r="L14" i="12"/>
  <c r="J14" i="12"/>
  <c r="Q13" i="12"/>
  <c r="N13" i="12"/>
  <c r="L13" i="12"/>
  <c r="J13" i="12"/>
  <c r="Q12" i="12"/>
  <c r="N12" i="12"/>
  <c r="L12" i="12"/>
  <c r="J12" i="12"/>
  <c r="Q11" i="12"/>
  <c r="N11" i="12"/>
  <c r="L11" i="12"/>
  <c r="J11" i="12"/>
  <c r="Q10" i="12"/>
  <c r="N10" i="12"/>
  <c r="L10" i="12"/>
  <c r="J10" i="12"/>
  <c r="Q9" i="12"/>
  <c r="N9" i="12"/>
  <c r="L9" i="12"/>
  <c r="J9" i="12"/>
  <c r="Q8" i="12"/>
  <c r="N8" i="12"/>
  <c r="L8" i="12"/>
  <c r="J8" i="12"/>
  <c r="Q7" i="12"/>
  <c r="N5" i="12"/>
  <c r="L5" i="12"/>
  <c r="J5" i="12"/>
  <c r="H5" i="12"/>
  <c r="L18" i="8"/>
  <c r="J18" i="8"/>
  <c r="H18" i="8"/>
  <c r="F18" i="8"/>
  <c r="D18" i="8"/>
  <c r="C18" i="8"/>
  <c r="P18" i="8" l="1"/>
  <c r="M18" i="8"/>
  <c r="I18" i="8"/>
  <c r="G18" i="8"/>
  <c r="E18" i="8"/>
  <c r="K18" i="8"/>
  <c r="P17" i="8"/>
  <c r="M17" i="8"/>
  <c r="K17" i="8"/>
  <c r="I17" i="8"/>
  <c r="G17" i="8"/>
  <c r="E17" i="8"/>
  <c r="P16" i="8"/>
  <c r="P15" i="8"/>
  <c r="M15" i="8"/>
  <c r="K15" i="8"/>
  <c r="I15" i="8"/>
  <c r="G15" i="8"/>
  <c r="E15" i="8"/>
  <c r="P14" i="8"/>
  <c r="M14" i="8"/>
  <c r="K14" i="8"/>
  <c r="I14" i="8"/>
  <c r="G14" i="8"/>
  <c r="E14" i="8"/>
  <c r="P13" i="8"/>
  <c r="M13" i="8"/>
  <c r="K13" i="8"/>
  <c r="I13" i="8"/>
  <c r="G13" i="8"/>
  <c r="E13" i="8"/>
  <c r="P12" i="8"/>
  <c r="P11" i="8"/>
  <c r="M11" i="8"/>
  <c r="K11" i="8"/>
  <c r="I11" i="8"/>
  <c r="G11" i="8"/>
  <c r="E11" i="8"/>
  <c r="P10" i="8"/>
  <c r="M10" i="8"/>
  <c r="K10" i="8"/>
  <c r="I10" i="8"/>
  <c r="G10" i="8"/>
  <c r="E10" i="8"/>
  <c r="P9" i="8"/>
  <c r="P8" i="8"/>
  <c r="P7" i="8"/>
  <c r="P6" i="8"/>
  <c r="P5" i="8"/>
  <c r="M5" i="8"/>
  <c r="K5" i="8"/>
  <c r="I5" i="8"/>
  <c r="G5" i="8"/>
  <c r="E5" i="8"/>
  <c r="L18" i="7" l="1"/>
  <c r="J18" i="7"/>
  <c r="H18" i="7"/>
  <c r="F18" i="7"/>
  <c r="D18" i="7"/>
  <c r="C18" i="7"/>
  <c r="E6" i="7" l="1"/>
  <c r="G6" i="7"/>
  <c r="I6" i="7"/>
  <c r="K6" i="7"/>
  <c r="M6" i="7"/>
  <c r="P18" i="7"/>
  <c r="M18" i="7"/>
  <c r="K18" i="7"/>
  <c r="I18" i="7"/>
  <c r="G18" i="7"/>
  <c r="E18" i="7"/>
  <c r="P17" i="7"/>
  <c r="M17" i="7"/>
  <c r="K17" i="7"/>
  <c r="I17" i="7"/>
  <c r="G17" i="7"/>
  <c r="E17" i="7"/>
  <c r="P16" i="7"/>
  <c r="P15" i="7"/>
  <c r="M15" i="7"/>
  <c r="K15" i="7"/>
  <c r="I15" i="7"/>
  <c r="G15" i="7"/>
  <c r="E15" i="7"/>
  <c r="P14" i="7"/>
  <c r="P13" i="7"/>
  <c r="M13" i="7"/>
  <c r="K13" i="7"/>
  <c r="I13" i="7"/>
  <c r="G13" i="7"/>
  <c r="E13" i="7"/>
  <c r="P12" i="7"/>
  <c r="P11" i="7"/>
  <c r="P9" i="7"/>
  <c r="M9" i="7"/>
  <c r="K9" i="7"/>
  <c r="I9" i="7"/>
  <c r="G9" i="7"/>
  <c r="E9" i="7"/>
  <c r="P8" i="7"/>
  <c r="P6" i="7"/>
  <c r="P5" i="7"/>
  <c r="M5" i="7"/>
  <c r="K5" i="7"/>
  <c r="I5" i="7"/>
  <c r="G5" i="7"/>
  <c r="E5" i="7"/>
  <c r="P16" i="6"/>
  <c r="L16" i="6"/>
  <c r="J16" i="6"/>
  <c r="H16" i="6"/>
  <c r="F16" i="6"/>
  <c r="D16" i="6"/>
  <c r="C16" i="6"/>
  <c r="E16" i="6" s="1"/>
  <c r="E6" i="6"/>
  <c r="E7" i="6"/>
  <c r="E8" i="6"/>
  <c r="E9" i="6"/>
  <c r="E10" i="6"/>
  <c r="E11" i="6"/>
  <c r="E12" i="6"/>
  <c r="E13" i="6"/>
  <c r="E15" i="6"/>
  <c r="M6" i="6"/>
  <c r="M7" i="6"/>
  <c r="M8" i="6"/>
  <c r="M9" i="6"/>
  <c r="M10" i="6"/>
  <c r="M11" i="6"/>
  <c r="M12" i="6"/>
  <c r="M13" i="6"/>
  <c r="M15" i="6"/>
  <c r="K6" i="6"/>
  <c r="K7" i="6"/>
  <c r="K8" i="6"/>
  <c r="K9" i="6"/>
  <c r="K10" i="6"/>
  <c r="K11" i="6"/>
  <c r="K12" i="6"/>
  <c r="K13" i="6"/>
  <c r="K15" i="6"/>
  <c r="I6" i="6"/>
  <c r="I7" i="6"/>
  <c r="I8" i="6"/>
  <c r="I9" i="6"/>
  <c r="I10" i="6"/>
  <c r="I11" i="6"/>
  <c r="I12" i="6"/>
  <c r="I13" i="6"/>
  <c r="I15" i="6"/>
  <c r="G6" i="6"/>
  <c r="G7" i="6"/>
  <c r="G8" i="6"/>
  <c r="G9" i="6"/>
  <c r="G10" i="6"/>
  <c r="G11" i="6"/>
  <c r="G12" i="6"/>
  <c r="G13" i="6"/>
  <c r="G15" i="6"/>
  <c r="P15" i="6"/>
  <c r="P14" i="6"/>
  <c r="P13" i="6"/>
  <c r="P12" i="6"/>
  <c r="P11" i="6"/>
  <c r="P10" i="6"/>
  <c r="P9" i="6"/>
  <c r="P8" i="6"/>
  <c r="P7" i="6"/>
  <c r="P6" i="6"/>
  <c r="P5" i="6"/>
  <c r="M5" i="6"/>
  <c r="K5" i="6"/>
  <c r="I5" i="6"/>
  <c r="G5" i="6"/>
  <c r="E5" i="6"/>
  <c r="K16" i="6" l="1"/>
  <c r="M16" i="6"/>
  <c r="I16" i="6"/>
  <c r="G16" i="6"/>
  <c r="L17" i="5"/>
  <c r="J17" i="5"/>
  <c r="H17" i="5"/>
  <c r="F17" i="5"/>
  <c r="D17" i="5"/>
  <c r="C17" i="5"/>
  <c r="P16" i="5"/>
  <c r="P15" i="5"/>
  <c r="M15" i="5"/>
  <c r="K15" i="5"/>
  <c r="I15" i="5"/>
  <c r="G15" i="5"/>
  <c r="E15" i="5"/>
  <c r="E14" i="5"/>
  <c r="P13" i="5"/>
  <c r="M13" i="5"/>
  <c r="K13" i="5"/>
  <c r="I13" i="5"/>
  <c r="G13" i="5"/>
  <c r="E13" i="5"/>
  <c r="P12" i="5"/>
  <c r="M12" i="5"/>
  <c r="K12" i="5"/>
  <c r="I12" i="5"/>
  <c r="G12" i="5"/>
  <c r="E12" i="5"/>
  <c r="P11" i="5"/>
  <c r="M11" i="5"/>
  <c r="K11" i="5"/>
  <c r="I11" i="5"/>
  <c r="G11" i="5"/>
  <c r="E11" i="5"/>
  <c r="P10" i="5"/>
  <c r="M10" i="5"/>
  <c r="K10" i="5"/>
  <c r="I10" i="5"/>
  <c r="G10" i="5"/>
  <c r="E10" i="5"/>
  <c r="P9" i="5"/>
  <c r="M9" i="5"/>
  <c r="K9" i="5"/>
  <c r="I9" i="5"/>
  <c r="G9" i="5"/>
  <c r="E9" i="5"/>
  <c r="P8" i="5"/>
  <c r="M8" i="5"/>
  <c r="K8" i="5"/>
  <c r="I8" i="5"/>
  <c r="G8" i="5"/>
  <c r="E8" i="5"/>
  <c r="P7" i="5"/>
  <c r="M7" i="5"/>
  <c r="K7" i="5"/>
  <c r="I7" i="5"/>
  <c r="G7" i="5"/>
  <c r="E7" i="5"/>
  <c r="P6" i="5"/>
  <c r="M6" i="5"/>
  <c r="K6" i="5"/>
  <c r="I6" i="5"/>
  <c r="G6" i="5"/>
  <c r="E6" i="5"/>
  <c r="P5" i="5"/>
  <c r="M5" i="5"/>
  <c r="K5" i="5"/>
  <c r="I5" i="5"/>
  <c r="G5" i="5"/>
  <c r="E5" i="5"/>
  <c r="I17" i="5" l="1"/>
  <c r="E17" i="5"/>
  <c r="M17" i="5"/>
  <c r="G17" i="5"/>
  <c r="K17" i="5"/>
  <c r="P17" i="5"/>
  <c r="P5" i="4"/>
  <c r="P6" i="4"/>
  <c r="P7" i="4"/>
  <c r="P8" i="4"/>
  <c r="P9" i="4"/>
  <c r="P10" i="4"/>
  <c r="P11" i="4"/>
  <c r="P12" i="4"/>
  <c r="P13" i="4"/>
  <c r="P14" i="4"/>
  <c r="P15" i="4"/>
  <c r="P16" i="4"/>
  <c r="P4" i="4"/>
  <c r="M5" i="4"/>
  <c r="M6" i="4"/>
  <c r="M7" i="4"/>
  <c r="M8" i="4"/>
  <c r="M9" i="4"/>
  <c r="M10" i="4"/>
  <c r="M11" i="4"/>
  <c r="M12" i="4"/>
  <c r="M13" i="4"/>
  <c r="M14" i="4"/>
  <c r="M16" i="4"/>
  <c r="M4" i="4"/>
  <c r="K5" i="4"/>
  <c r="K6" i="4"/>
  <c r="K7" i="4"/>
  <c r="K8" i="4"/>
  <c r="K9" i="4"/>
  <c r="K10" i="4"/>
  <c r="K11" i="4"/>
  <c r="K12" i="4"/>
  <c r="K13" i="4"/>
  <c r="K14" i="4"/>
  <c r="K16" i="4"/>
  <c r="K4" i="4"/>
  <c r="I5" i="4"/>
  <c r="I6" i="4"/>
  <c r="I7" i="4"/>
  <c r="I8" i="4"/>
  <c r="I9" i="4"/>
  <c r="I10" i="4"/>
  <c r="I11" i="4"/>
  <c r="I12" i="4"/>
  <c r="I13" i="4"/>
  <c r="I14" i="4"/>
  <c r="I16" i="4"/>
  <c r="I4" i="4"/>
  <c r="L17" i="4"/>
  <c r="J17" i="4"/>
  <c r="H17" i="4"/>
  <c r="F17" i="4"/>
  <c r="G5" i="4"/>
  <c r="G6" i="4"/>
  <c r="G7" i="4"/>
  <c r="G8" i="4"/>
  <c r="G9" i="4"/>
  <c r="G10" i="4"/>
  <c r="G11" i="4"/>
  <c r="G12" i="4"/>
  <c r="G13" i="4"/>
  <c r="G14" i="4"/>
  <c r="G16" i="4"/>
  <c r="G4" i="4"/>
  <c r="E5" i="4"/>
  <c r="E6" i="4"/>
  <c r="E7" i="4"/>
  <c r="E8" i="4"/>
  <c r="E9" i="4"/>
  <c r="E10" i="4"/>
  <c r="E11" i="4"/>
  <c r="E12" i="4"/>
  <c r="E13" i="4"/>
  <c r="E14" i="4"/>
  <c r="E16" i="4"/>
  <c r="E4" i="4"/>
  <c r="D17" i="4"/>
  <c r="C17" i="4"/>
  <c r="P17" i="4" l="1"/>
  <c r="K17" i="4"/>
  <c r="G17" i="4"/>
  <c r="I17" i="4"/>
  <c r="E17" i="4"/>
  <c r="M17" i="4"/>
  <c r="P16" i="1"/>
  <c r="O5" i="3" l="1"/>
  <c r="O6" i="3"/>
  <c r="O7" i="3"/>
  <c r="O8" i="3"/>
  <c r="O9" i="3"/>
  <c r="O10" i="3"/>
  <c r="O11" i="3"/>
  <c r="O12" i="3"/>
  <c r="O13" i="3"/>
  <c r="O4" i="3"/>
  <c r="K5" i="3" l="1"/>
  <c r="K6" i="3"/>
  <c r="K7" i="3"/>
  <c r="K8" i="3"/>
  <c r="K9" i="3"/>
  <c r="K10" i="3"/>
  <c r="K11" i="3"/>
  <c r="K12" i="3"/>
  <c r="K4" i="3"/>
  <c r="I5" i="3"/>
  <c r="I6" i="3"/>
  <c r="I7" i="3"/>
  <c r="I8" i="3"/>
  <c r="I9" i="3"/>
  <c r="I10" i="3"/>
  <c r="I11" i="3"/>
  <c r="I12" i="3"/>
  <c r="I4" i="3"/>
  <c r="H13" i="3"/>
  <c r="G5" i="3"/>
  <c r="G6" i="3"/>
  <c r="G7" i="3"/>
  <c r="G8" i="3"/>
  <c r="G9" i="3"/>
  <c r="G10" i="3"/>
  <c r="G11" i="3"/>
  <c r="G12" i="3"/>
  <c r="G4" i="3"/>
  <c r="F13" i="3"/>
  <c r="E5" i="3"/>
  <c r="E6" i="3"/>
  <c r="E7" i="3"/>
  <c r="E8" i="3"/>
  <c r="E9" i="3"/>
  <c r="E10" i="3"/>
  <c r="E11" i="3"/>
  <c r="E12" i="3"/>
  <c r="E13" i="3"/>
  <c r="E4" i="3"/>
  <c r="O5" i="2"/>
  <c r="O6" i="2"/>
  <c r="O7" i="2"/>
  <c r="O4" i="2"/>
  <c r="K5" i="2" l="1"/>
  <c r="K6" i="2"/>
  <c r="K7" i="2"/>
  <c r="K4" i="2"/>
  <c r="I5" i="2"/>
  <c r="I6" i="2"/>
  <c r="I7" i="2"/>
  <c r="I4" i="2"/>
  <c r="E5" i="2"/>
  <c r="E6" i="2"/>
  <c r="E7" i="2"/>
  <c r="G5" i="2"/>
  <c r="G6" i="2"/>
  <c r="G4" i="2"/>
  <c r="E4" i="2"/>
  <c r="P5" i="1" l="1"/>
  <c r="P6" i="1"/>
  <c r="P7" i="1"/>
  <c r="P8" i="1"/>
  <c r="P9" i="1"/>
  <c r="P10" i="1"/>
  <c r="P11" i="1"/>
  <c r="P12" i="1"/>
  <c r="P13" i="1"/>
  <c r="P14" i="1"/>
  <c r="P15" i="1"/>
  <c r="P4" i="1"/>
  <c r="M4" i="1"/>
  <c r="K5" i="1"/>
  <c r="K6" i="1"/>
  <c r="K7" i="1"/>
  <c r="K8" i="1"/>
  <c r="K9" i="1"/>
  <c r="K10" i="1"/>
  <c r="K11" i="1"/>
  <c r="K12" i="1"/>
  <c r="K13" i="1"/>
  <c r="K14" i="1"/>
  <c r="K4" i="1"/>
  <c r="I5" i="1"/>
  <c r="I6" i="1"/>
  <c r="I7" i="1"/>
  <c r="I8" i="1"/>
  <c r="I9" i="1"/>
  <c r="I10" i="1"/>
  <c r="I11" i="1"/>
  <c r="I12" i="1"/>
  <c r="I13" i="1"/>
  <c r="I14" i="1"/>
  <c r="I4" i="1"/>
  <c r="G5" i="1"/>
  <c r="G6" i="1"/>
  <c r="G7" i="1"/>
  <c r="G8" i="1"/>
  <c r="G9" i="1"/>
  <c r="G10" i="1"/>
  <c r="G11" i="1"/>
  <c r="G12" i="1"/>
  <c r="G13" i="1"/>
  <c r="G14" i="1"/>
  <c r="G4" i="1"/>
  <c r="E5" i="1"/>
  <c r="E6" i="1"/>
  <c r="E7" i="1"/>
  <c r="E8" i="1"/>
  <c r="E9" i="1"/>
  <c r="E10" i="1"/>
  <c r="E11" i="1"/>
  <c r="E12" i="1"/>
  <c r="E13" i="1"/>
  <c r="E14" i="1"/>
  <c r="E4" i="1"/>
  <c r="L16" i="1" l="1"/>
  <c r="J16" i="1"/>
  <c r="H16" i="1"/>
  <c r="F16" i="1"/>
  <c r="D16" i="1"/>
  <c r="C13" i="3" l="1"/>
  <c r="C16" i="1"/>
  <c r="M16" i="1" s="1"/>
  <c r="C7" i="2"/>
  <c r="G7" i="2" s="1"/>
  <c r="K13" i="3" l="1"/>
  <c r="I13" i="3"/>
  <c r="G13" i="3"/>
  <c r="K16" i="1"/>
  <c r="G16" i="1"/>
  <c r="I16" i="1"/>
  <c r="E16" i="1"/>
</calcChain>
</file>

<file path=xl/sharedStrings.xml><?xml version="1.0" encoding="utf-8"?>
<sst xmlns="http://schemas.openxmlformats.org/spreadsheetml/2006/main" count="383" uniqueCount="42">
  <si>
    <t>Кол-во участников</t>
  </si>
  <si>
    <t>Ниже порога</t>
  </si>
  <si>
    <t>От порога до 59</t>
  </si>
  <si>
    <t>От 60 до 79</t>
  </si>
  <si>
    <t>От 80 до 99</t>
  </si>
  <si>
    <r>
      <rPr>
        <b/>
        <sz val="12"/>
        <rFont val="Calibri"/>
        <family val="2"/>
        <charset val="204"/>
      </rPr>
      <t>100
баллов</t>
    </r>
  </si>
  <si>
    <t>Кол-во</t>
  </si>
  <si>
    <t>%</t>
  </si>
  <si>
    <t xml:space="preserve">СОШ </t>
  </si>
  <si>
    <t xml:space="preserve">Средний балл текущего года </t>
  </si>
  <si>
    <t xml:space="preserve">Динамика по сравнению с 2022 годом </t>
  </si>
  <si>
    <t xml:space="preserve">ИТОГО </t>
  </si>
  <si>
    <t xml:space="preserve">средний балл за 2022 года </t>
  </si>
  <si>
    <t>МБОУ "СОШ №1"</t>
  </si>
  <si>
    <t>МБОУ "СОШ №2"</t>
  </si>
  <si>
    <t>МБОУ "СОШ №3"</t>
  </si>
  <si>
    <t>МБОУ "СОШ №4"</t>
  </si>
  <si>
    <t>МБОУ "СОШ №5"</t>
  </si>
  <si>
    <t>МБОУ "СОШ №6"</t>
  </si>
  <si>
    <t>МБОУ "Каспийскя гимназия"</t>
  </si>
  <si>
    <t>МБОУ "Каспийский лицей №8"</t>
  </si>
  <si>
    <t>МБОУ "СОШ №9"</t>
  </si>
  <si>
    <t>МБОУ "Каспийская гимназия №11"</t>
  </si>
  <si>
    <t>МБОУ "СОШ №12"</t>
  </si>
  <si>
    <t>МБОУ "СОШ №13"</t>
  </si>
  <si>
    <t>№</t>
  </si>
  <si>
    <t>ИТОГО по МО ГО "г. Каспийск"</t>
  </si>
  <si>
    <t>МБОУ "КМШИ"</t>
  </si>
  <si>
    <t xml:space="preserve">РУСС.ЯЗ   (29.05.2023) </t>
  </si>
  <si>
    <t>Математика (ПРОФИЛЬНЫЙ уровень) (1.06.2023)</t>
  </si>
  <si>
    <t>ФИЗИКА (05.06.2023)</t>
  </si>
  <si>
    <t>ИСТОРИЯ (05.06.2023)</t>
  </si>
  <si>
    <t>ОБЩЕСТВОЗНАНИЕ (08.06.2023)</t>
  </si>
  <si>
    <t>литература 26.05.2023</t>
  </si>
  <si>
    <t>ГЕОГРАФИЯ 26.05.2023</t>
  </si>
  <si>
    <t>ХИМИЯ 26.05.2023</t>
  </si>
  <si>
    <t>БИОЛОГИЯ 13.06.2023</t>
  </si>
  <si>
    <t>АНГЛИЙСКИЙ ЯЗЫК  13.06.2023</t>
  </si>
  <si>
    <t>ИНФОРМАТИКА и ИКТ 19-20.06.2023</t>
  </si>
  <si>
    <t>ср.балл по РД</t>
  </si>
  <si>
    <t xml:space="preserve">ср.балл по РД </t>
  </si>
  <si>
    <t>ср.балл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</si>
</sst>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sz val="14"/>
      <color rgb="FFFF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C6DFB3"/>
      </patternFill>
    </fill>
    <fill>
      <patternFill patternType="solid">
        <fgColor rgb="FFFFF2CC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3" borderId="4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1" fontId="5" fillId="0" borderId="6" xfId="0" applyNumberFormat="1" applyFont="1" applyBorder="1" applyAlignment="1">
      <alignment horizontal="center" vertical="top" shrinkToFit="1"/>
    </xf>
    <xf numFmtId="2" fontId="5" fillId="0" borderId="6" xfId="0" applyNumberFormat="1" applyFont="1" applyBorder="1" applyAlignment="1">
      <alignment horizontal="center" vertical="top" shrinkToFit="1"/>
    </xf>
    <xf numFmtId="2" fontId="0" fillId="0" borderId="6" xfId="0" applyNumberFormat="1" applyBorder="1"/>
    <xf numFmtId="164" fontId="5" fillId="0" borderId="6" xfId="0" applyNumberFormat="1" applyFont="1" applyBorder="1" applyAlignment="1">
      <alignment horizontal="center" vertical="top" shrinkToFit="1"/>
    </xf>
    <xf numFmtId="0" fontId="4" fillId="0" borderId="6" xfId="0" applyFont="1" applyBorder="1" applyAlignment="1">
      <alignment horizontal="center" vertical="top" wrapText="1"/>
    </xf>
    <xf numFmtId="0" fontId="7" fillId="0" borderId="0" xfId="0" applyFont="1"/>
    <xf numFmtId="1" fontId="4" fillId="0" borderId="6" xfId="0" applyNumberFormat="1" applyFont="1" applyBorder="1" applyAlignment="1">
      <alignment horizontal="center" vertical="top" shrinkToFit="1"/>
    </xf>
    <xf numFmtId="164" fontId="4" fillId="0" borderId="6" xfId="0" applyNumberFormat="1" applyFont="1" applyBorder="1" applyAlignment="1">
      <alignment horizontal="center" vertical="top" shrinkToFit="1"/>
    </xf>
    <xf numFmtId="0" fontId="3" fillId="5" borderId="4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1" fontId="5" fillId="5" borderId="6" xfId="0" applyNumberFormat="1" applyFont="1" applyFill="1" applyBorder="1" applyAlignment="1">
      <alignment horizontal="center" vertical="top" shrinkToFit="1"/>
    </xf>
    <xf numFmtId="0" fontId="8" fillId="5" borderId="6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top" wrapText="1"/>
    </xf>
    <xf numFmtId="1" fontId="5" fillId="6" borderId="6" xfId="0" applyNumberFormat="1" applyFont="1" applyFill="1" applyBorder="1" applyAlignment="1">
      <alignment horizontal="center" vertical="top" shrinkToFit="1"/>
    </xf>
    <xf numFmtId="2" fontId="5" fillId="6" borderId="6" xfId="0" applyNumberFormat="1" applyFont="1" applyFill="1" applyBorder="1" applyAlignment="1">
      <alignment horizontal="center" vertical="top" shrinkToFit="1"/>
    </xf>
    <xf numFmtId="1" fontId="4" fillId="6" borderId="6" xfId="0" applyNumberFormat="1" applyFont="1" applyFill="1" applyBorder="1" applyAlignment="1">
      <alignment horizontal="center" vertical="top" shrinkToFit="1"/>
    </xf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2" fillId="7" borderId="1" xfId="0" applyFont="1" applyFill="1" applyBorder="1" applyAlignment="1">
      <alignment horizontal="center" vertical="top" wrapText="1"/>
    </xf>
    <xf numFmtId="1" fontId="5" fillId="7" borderId="6" xfId="0" applyNumberFormat="1" applyFont="1" applyFill="1" applyBorder="1" applyAlignment="1">
      <alignment horizontal="center" vertical="top" shrinkToFit="1"/>
    </xf>
    <xf numFmtId="1" fontId="4" fillId="7" borderId="6" xfId="0" applyNumberFormat="1" applyFont="1" applyFill="1" applyBorder="1" applyAlignment="1">
      <alignment horizontal="center" vertical="top" shrinkToFit="1"/>
    </xf>
    <xf numFmtId="0" fontId="2" fillId="8" borderId="1" xfId="0" applyFont="1" applyFill="1" applyBorder="1" applyAlignment="1">
      <alignment horizontal="center" vertical="top" wrapText="1"/>
    </xf>
    <xf numFmtId="1" fontId="5" fillId="8" borderId="6" xfId="0" applyNumberFormat="1" applyFont="1" applyFill="1" applyBorder="1" applyAlignment="1">
      <alignment horizontal="center" vertical="top" shrinkToFit="1"/>
    </xf>
    <xf numFmtId="2" fontId="5" fillId="8" borderId="6" xfId="0" applyNumberFormat="1" applyFont="1" applyFill="1" applyBorder="1" applyAlignment="1">
      <alignment horizontal="right" vertical="top" indent="1" shrinkToFit="1"/>
    </xf>
    <xf numFmtId="1" fontId="4" fillId="8" borderId="6" xfId="0" applyNumberFormat="1" applyFont="1" applyFill="1" applyBorder="1" applyAlignment="1">
      <alignment horizontal="center" vertical="top" shrinkToFit="1"/>
    </xf>
    <xf numFmtId="0" fontId="2" fillId="9" borderId="1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top" wrapText="1"/>
    </xf>
    <xf numFmtId="1" fontId="5" fillId="10" borderId="6" xfId="0" applyNumberFormat="1" applyFont="1" applyFill="1" applyBorder="1" applyAlignment="1">
      <alignment horizontal="center" vertical="top" shrinkToFit="1"/>
    </xf>
    <xf numFmtId="2" fontId="5" fillId="10" borderId="6" xfId="0" applyNumberFormat="1" applyFont="1" applyFill="1" applyBorder="1" applyAlignment="1">
      <alignment horizontal="center" vertical="top" shrinkToFit="1"/>
    </xf>
    <xf numFmtId="1" fontId="4" fillId="10" borderId="6" xfId="0" applyNumberFormat="1" applyFont="1" applyFill="1" applyBorder="1" applyAlignment="1">
      <alignment horizontal="center" vertical="top" shrinkToFit="1"/>
    </xf>
    <xf numFmtId="2" fontId="5" fillId="7" borderId="6" xfId="0" applyNumberFormat="1" applyFont="1" applyFill="1" applyBorder="1" applyAlignment="1">
      <alignment horizontal="center" vertical="top" shrinkToFit="1"/>
    </xf>
    <xf numFmtId="0" fontId="2" fillId="11" borderId="1" xfId="0" applyFont="1" applyFill="1" applyBorder="1" applyAlignment="1">
      <alignment horizontal="center" vertical="top" wrapText="1"/>
    </xf>
    <xf numFmtId="1" fontId="5" fillId="11" borderId="6" xfId="0" applyNumberFormat="1" applyFont="1" applyFill="1" applyBorder="1" applyAlignment="1">
      <alignment horizontal="center" vertical="top" shrinkToFit="1"/>
    </xf>
    <xf numFmtId="2" fontId="5" fillId="11" borderId="6" xfId="0" applyNumberFormat="1" applyFont="1" applyFill="1" applyBorder="1" applyAlignment="1">
      <alignment horizontal="center" vertical="top" shrinkToFit="1"/>
    </xf>
    <xf numFmtId="0" fontId="3" fillId="9" borderId="4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horizontal="center" wrapText="1"/>
    </xf>
    <xf numFmtId="2" fontId="5" fillId="0" borderId="9" xfId="0" applyNumberFormat="1" applyFont="1" applyBorder="1" applyAlignment="1">
      <alignment horizontal="center" vertical="top" shrinkToFit="1"/>
    </xf>
    <xf numFmtId="1" fontId="9" fillId="4" borderId="6" xfId="0" applyNumberFormat="1" applyFont="1" applyFill="1" applyBorder="1" applyAlignment="1">
      <alignment horizontal="center" vertical="top" shrinkToFit="1"/>
    </xf>
    <xf numFmtId="1" fontId="2" fillId="4" borderId="6" xfId="0" applyNumberFormat="1" applyFont="1" applyFill="1" applyBorder="1" applyAlignment="1">
      <alignment horizontal="center" vertical="top" shrinkToFit="1"/>
    </xf>
    <xf numFmtId="2" fontId="9" fillId="4" borderId="6" xfId="0" applyNumberFormat="1" applyFont="1" applyFill="1" applyBorder="1" applyAlignment="1">
      <alignment horizontal="center" vertical="top" shrinkToFit="1"/>
    </xf>
    <xf numFmtId="1" fontId="9" fillId="4" borderId="9" xfId="0" applyNumberFormat="1" applyFont="1" applyFill="1" applyBorder="1" applyAlignment="1">
      <alignment horizontal="center" vertical="top" shrinkToFit="1"/>
    </xf>
    <xf numFmtId="0" fontId="7" fillId="12" borderId="0" xfId="0" applyFont="1" applyFill="1"/>
    <xf numFmtId="0" fontId="4" fillId="12" borderId="6" xfId="0" applyFont="1" applyFill="1" applyBorder="1" applyAlignment="1">
      <alignment horizontal="left" vertical="top" wrapText="1"/>
    </xf>
    <xf numFmtId="1" fontId="4" fillId="12" borderId="6" xfId="0" applyNumberFormat="1" applyFont="1" applyFill="1" applyBorder="1" applyAlignment="1">
      <alignment horizontal="center" vertical="top" shrinkToFit="1"/>
    </xf>
    <xf numFmtId="2" fontId="5" fillId="12" borderId="6" xfId="0" applyNumberFormat="1" applyFont="1" applyFill="1" applyBorder="1" applyAlignment="1">
      <alignment horizontal="center" vertical="top" shrinkToFit="1"/>
    </xf>
    <xf numFmtId="1" fontId="5" fillId="12" borderId="6" xfId="0" applyNumberFormat="1" applyFont="1" applyFill="1" applyBorder="1" applyAlignment="1">
      <alignment horizontal="center" vertical="top" shrinkToFit="1"/>
    </xf>
    <xf numFmtId="164" fontId="4" fillId="12" borderId="6" xfId="0" applyNumberFormat="1" applyFont="1" applyFill="1" applyBorder="1" applyAlignment="1">
      <alignment horizontal="center" vertical="top" shrinkToFit="1"/>
    </xf>
    <xf numFmtId="1" fontId="2" fillId="12" borderId="6" xfId="0" applyNumberFormat="1" applyFont="1" applyFill="1" applyBorder="1" applyAlignment="1">
      <alignment horizontal="center" vertical="top" shrinkToFit="1"/>
    </xf>
    <xf numFmtId="2" fontId="0" fillId="12" borderId="6" xfId="0" applyNumberFormat="1" applyFill="1" applyBorder="1"/>
    <xf numFmtId="0" fontId="0" fillId="12" borderId="0" xfId="0" applyFill="1"/>
    <xf numFmtId="1" fontId="9" fillId="12" borderId="6" xfId="0" applyNumberFormat="1" applyFont="1" applyFill="1" applyBorder="1" applyAlignment="1">
      <alignment horizontal="center" vertical="top" shrinkToFit="1"/>
    </xf>
    <xf numFmtId="0" fontId="7" fillId="0" borderId="0" xfId="0" applyFont="1" applyFill="1"/>
    <xf numFmtId="0" fontId="4" fillId="0" borderId="6" xfId="0" applyFont="1" applyFill="1" applyBorder="1" applyAlignment="1">
      <alignment horizontal="left" vertical="top" wrapText="1"/>
    </xf>
    <xf numFmtId="1" fontId="5" fillId="0" borderId="6" xfId="0" applyNumberFormat="1" applyFont="1" applyFill="1" applyBorder="1" applyAlignment="1">
      <alignment horizontal="center" vertical="top" shrinkToFit="1"/>
    </xf>
    <xf numFmtId="2" fontId="5" fillId="0" borderId="6" xfId="0" applyNumberFormat="1" applyFont="1" applyFill="1" applyBorder="1" applyAlignment="1">
      <alignment horizontal="center" vertical="top" shrinkToFit="1"/>
    </xf>
    <xf numFmtId="1" fontId="9" fillId="0" borderId="6" xfId="0" applyNumberFormat="1" applyFont="1" applyFill="1" applyBorder="1" applyAlignment="1">
      <alignment horizontal="center" vertical="top" shrinkToFit="1"/>
    </xf>
    <xf numFmtId="0" fontId="0" fillId="0" borderId="0" xfId="0" applyFill="1"/>
    <xf numFmtId="1" fontId="5" fillId="11" borderId="9" xfId="0" applyNumberFormat="1" applyFont="1" applyFill="1" applyBorder="1" applyAlignment="1">
      <alignment horizontal="center" vertical="top" shrinkToFit="1"/>
    </xf>
    <xf numFmtId="1" fontId="5" fillId="7" borderId="9" xfId="0" applyNumberFormat="1" applyFont="1" applyFill="1" applyBorder="1" applyAlignment="1">
      <alignment horizontal="center" vertical="top" shrinkToFit="1"/>
    </xf>
    <xf numFmtId="1" fontId="5" fillId="8" borderId="9" xfId="0" applyNumberFormat="1" applyFont="1" applyFill="1" applyBorder="1" applyAlignment="1">
      <alignment horizontal="center" vertical="top" shrinkToFit="1"/>
    </xf>
    <xf numFmtId="2" fontId="5" fillId="7" borderId="9" xfId="0" applyNumberFormat="1" applyFont="1" applyFill="1" applyBorder="1" applyAlignment="1">
      <alignment horizontal="center" vertical="top" shrinkToFit="1"/>
    </xf>
    <xf numFmtId="1" fontId="5" fillId="10" borderId="9" xfId="0" applyNumberFormat="1" applyFont="1" applyFill="1" applyBorder="1" applyAlignment="1">
      <alignment horizontal="center" vertical="top" shrinkToFit="1"/>
    </xf>
    <xf numFmtId="2" fontId="5" fillId="10" borderId="6" xfId="0" applyNumberFormat="1" applyFont="1" applyFill="1" applyBorder="1" applyAlignment="1">
      <alignment horizontal="right" vertical="top" indent="1" shrinkToFit="1"/>
    </xf>
    <xf numFmtId="1" fontId="5" fillId="5" borderId="6" xfId="0" applyNumberFormat="1" applyFont="1" applyFill="1" applyBorder="1" applyAlignment="1">
      <alignment horizontal="center" vertical="center" shrinkToFit="1"/>
    </xf>
    <xf numFmtId="1" fontId="5" fillId="5" borderId="9" xfId="0" applyNumberFormat="1" applyFont="1" applyFill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center" vertical="center" wrapText="1"/>
    </xf>
    <xf numFmtId="1" fontId="4" fillId="11" borderId="6" xfId="0" applyNumberFormat="1" applyFont="1" applyFill="1" applyBorder="1" applyAlignment="1">
      <alignment horizontal="center" vertical="top" shrinkToFit="1"/>
    </xf>
    <xf numFmtId="2" fontId="0" fillId="0" borderId="12" xfId="0" applyNumberFormat="1" applyBorder="1"/>
    <xf numFmtId="2" fontId="0" fillId="12" borderId="12" xfId="0" applyNumberFormat="1" applyFill="1" applyBorder="1"/>
    <xf numFmtId="0" fontId="0" fillId="0" borderId="6" xfId="0" applyBorder="1"/>
    <xf numFmtId="2" fontId="10" fillId="0" borderId="6" xfId="0" applyNumberFormat="1" applyFont="1" applyBorder="1" applyAlignment="1">
      <alignment horizontal="center" vertical="top" shrinkToFit="1"/>
    </xf>
    <xf numFmtId="164" fontId="10" fillId="0" borderId="6" xfId="0" applyNumberFormat="1" applyFont="1" applyBorder="1" applyAlignment="1">
      <alignment horizontal="center" vertical="top" shrinkToFit="1"/>
    </xf>
    <xf numFmtId="1" fontId="10" fillId="12" borderId="6" xfId="0" applyNumberFormat="1" applyFont="1" applyFill="1" applyBorder="1" applyAlignment="1">
      <alignment horizontal="center" vertical="top" shrinkToFit="1"/>
    </xf>
    <xf numFmtId="0" fontId="1" fillId="0" borderId="0" xfId="0" applyFont="1"/>
    <xf numFmtId="2" fontId="0" fillId="0" borderId="12" xfId="0" applyNumberFormat="1" applyFill="1" applyBorder="1"/>
    <xf numFmtId="0" fontId="11" fillId="0" borderId="13" xfId="0" applyFont="1" applyBorder="1" applyAlignment="1">
      <alignment horizontal="justify" wrapText="1"/>
    </xf>
    <xf numFmtId="0" fontId="11" fillId="0" borderId="14" xfId="0" applyFont="1" applyBorder="1" applyAlignment="1">
      <alignment horizontal="justify" wrapText="1"/>
    </xf>
    <xf numFmtId="0" fontId="12" fillId="0" borderId="14" xfId="0" applyFont="1" applyBorder="1" applyAlignment="1">
      <alignment horizontal="justify" vertical="top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10" borderId="2" xfId="0" applyFont="1" applyFill="1" applyBorder="1" applyAlignment="1">
      <alignment horizontal="left" vertical="center" wrapText="1" indent="1"/>
    </xf>
    <xf numFmtId="0" fontId="2" fillId="10" borderId="3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center" wrapText="1" indent="1"/>
    </xf>
    <xf numFmtId="0" fontId="2" fillId="6" borderId="3" xfId="0" applyFont="1" applyFill="1" applyBorder="1" applyAlignment="1">
      <alignment horizontal="left" vertical="center" wrapText="1" indent="1"/>
    </xf>
    <xf numFmtId="0" fontId="2" fillId="8" borderId="2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 indent="1"/>
    </xf>
    <xf numFmtId="0" fontId="2" fillId="7" borderId="3" xfId="0" applyFont="1" applyFill="1" applyBorder="1" applyAlignment="1">
      <alignment horizontal="left" vertical="center" wrapText="1" indent="1"/>
    </xf>
    <xf numFmtId="0" fontId="2" fillId="11" borderId="2" xfId="0" applyFont="1" applyFill="1" applyBorder="1" applyAlignment="1">
      <alignment horizontal="left" vertical="center" wrapText="1" indent="1"/>
    </xf>
    <xf numFmtId="0" fontId="2" fillId="11" borderId="3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opLeftCell="C3" workbookViewId="0">
      <selection activeCell="R8" sqref="R8"/>
    </sheetView>
  </sheetViews>
  <sheetFormatPr defaultRowHeight="15" x14ac:dyDescent="0.25"/>
  <cols>
    <col min="2" max="2" width="41.5703125" customWidth="1"/>
    <col min="14" max="14" width="14" customWidth="1"/>
    <col min="16" max="16" width="19.28515625" customWidth="1"/>
    <col min="17" max="17" width="18.28515625" customWidth="1"/>
  </cols>
  <sheetData>
    <row r="1" spans="1:17" ht="45.6" customHeight="1" x14ac:dyDescent="0.25">
      <c r="B1" s="92" t="s">
        <v>35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7" ht="31.15" customHeight="1" x14ac:dyDescent="0.25">
      <c r="A2" s="87" t="s">
        <v>25</v>
      </c>
      <c r="B2" s="96" t="s">
        <v>8</v>
      </c>
      <c r="C2" s="98" t="s">
        <v>0</v>
      </c>
      <c r="D2" s="100" t="s">
        <v>1</v>
      </c>
      <c r="E2" s="101"/>
      <c r="F2" s="102" t="s">
        <v>2</v>
      </c>
      <c r="G2" s="103"/>
      <c r="H2" s="104" t="s">
        <v>3</v>
      </c>
      <c r="I2" s="105"/>
      <c r="J2" s="88" t="s">
        <v>4</v>
      </c>
      <c r="K2" s="89"/>
      <c r="L2" s="12" t="s">
        <v>5</v>
      </c>
      <c r="M2" s="13"/>
      <c r="N2" s="90" t="s">
        <v>9</v>
      </c>
      <c r="O2" s="90" t="s">
        <v>12</v>
      </c>
      <c r="P2" s="94" t="s">
        <v>10</v>
      </c>
      <c r="Q2" s="86" t="s">
        <v>39</v>
      </c>
    </row>
    <row r="3" spans="1:17" ht="36" customHeight="1" x14ac:dyDescent="0.25">
      <c r="A3" s="87"/>
      <c r="B3" s="97"/>
      <c r="C3" s="99"/>
      <c r="D3" s="19" t="s">
        <v>6</v>
      </c>
      <c r="E3" s="19" t="s">
        <v>7</v>
      </c>
      <c r="F3" s="29" t="s">
        <v>6</v>
      </c>
      <c r="G3" s="29" t="s">
        <v>7</v>
      </c>
      <c r="H3" s="26" t="s">
        <v>6</v>
      </c>
      <c r="I3" s="26" t="s">
        <v>7</v>
      </c>
      <c r="J3" s="34" t="s">
        <v>6</v>
      </c>
      <c r="K3" s="34" t="s">
        <v>7</v>
      </c>
      <c r="L3" s="14" t="s">
        <v>6</v>
      </c>
      <c r="M3" s="15" t="s">
        <v>7</v>
      </c>
      <c r="N3" s="91"/>
      <c r="O3" s="91"/>
      <c r="P3" s="95"/>
      <c r="Q3" s="86"/>
    </row>
    <row r="4" spans="1:17" ht="18.75" x14ac:dyDescent="0.25">
      <c r="A4">
        <v>1</v>
      </c>
      <c r="B4" s="3" t="s">
        <v>13</v>
      </c>
      <c r="C4" s="4">
        <v>10</v>
      </c>
      <c r="D4" s="20">
        <v>3</v>
      </c>
      <c r="E4" s="21">
        <f t="shared" ref="E4:E14" si="0">(D4*100)/C4</f>
        <v>30</v>
      </c>
      <c r="F4" s="30">
        <v>7</v>
      </c>
      <c r="G4" s="31">
        <f t="shared" ref="G4:G14" si="1">(F4*100)/C4</f>
        <v>70</v>
      </c>
      <c r="H4" s="27">
        <v>0</v>
      </c>
      <c r="I4" s="38">
        <f t="shared" ref="I4:I14" si="2">(H4*100)/C4</f>
        <v>0</v>
      </c>
      <c r="J4" s="35">
        <v>0</v>
      </c>
      <c r="K4" s="36">
        <f t="shared" ref="K4:K14" si="3">(J4*100)/C4</f>
        <v>0</v>
      </c>
      <c r="L4" s="16">
        <v>0</v>
      </c>
      <c r="M4" s="16">
        <f>(L4*100)/C4</f>
        <v>0</v>
      </c>
      <c r="N4" s="5">
        <v>44</v>
      </c>
      <c r="O4" s="45">
        <v>56</v>
      </c>
      <c r="P4" s="75">
        <f>N4-O4</f>
        <v>-12</v>
      </c>
      <c r="Q4" s="86"/>
    </row>
    <row r="5" spans="1:17" s="9" customFormat="1" ht="18.75" x14ac:dyDescent="0.3">
      <c r="A5" s="9">
        <v>2</v>
      </c>
      <c r="B5" s="3" t="s">
        <v>14</v>
      </c>
      <c r="C5" s="10">
        <v>17</v>
      </c>
      <c r="D5" s="22">
        <v>5</v>
      </c>
      <c r="E5" s="21">
        <f t="shared" si="0"/>
        <v>29.411764705882351</v>
      </c>
      <c r="F5" s="32">
        <v>6</v>
      </c>
      <c r="G5" s="31">
        <f t="shared" si="1"/>
        <v>35.294117647058826</v>
      </c>
      <c r="H5" s="28">
        <v>3</v>
      </c>
      <c r="I5" s="38">
        <f t="shared" si="2"/>
        <v>17.647058823529413</v>
      </c>
      <c r="J5" s="37">
        <v>3</v>
      </c>
      <c r="K5" s="36">
        <f t="shared" si="3"/>
        <v>17.647058823529413</v>
      </c>
      <c r="L5" s="17">
        <v>0</v>
      </c>
      <c r="M5" s="16">
        <f t="shared" ref="M5:M16" si="4">(L5*100)/C5</f>
        <v>0</v>
      </c>
      <c r="N5" s="11">
        <v>48</v>
      </c>
      <c r="O5" s="46">
        <v>42</v>
      </c>
      <c r="P5" s="75">
        <f t="shared" ref="P5:P15" si="5">N5-O5</f>
        <v>6</v>
      </c>
      <c r="Q5" s="86"/>
    </row>
    <row r="6" spans="1:17" ht="18.75" x14ac:dyDescent="0.3">
      <c r="A6">
        <v>3</v>
      </c>
      <c r="B6" s="3" t="s">
        <v>15</v>
      </c>
      <c r="C6" s="4">
        <v>11</v>
      </c>
      <c r="D6" s="20">
        <v>3</v>
      </c>
      <c r="E6" s="21">
        <f t="shared" si="0"/>
        <v>27.272727272727273</v>
      </c>
      <c r="F6" s="30">
        <v>3</v>
      </c>
      <c r="G6" s="31">
        <f t="shared" si="1"/>
        <v>27.272727272727273</v>
      </c>
      <c r="H6" s="27">
        <v>3</v>
      </c>
      <c r="I6" s="38">
        <f t="shared" si="2"/>
        <v>27.272727272727273</v>
      </c>
      <c r="J6" s="35">
        <v>1</v>
      </c>
      <c r="K6" s="36">
        <f t="shared" si="3"/>
        <v>9.0909090909090917</v>
      </c>
      <c r="L6" s="18">
        <v>1</v>
      </c>
      <c r="M6" s="16">
        <f t="shared" si="4"/>
        <v>9.0909090909090917</v>
      </c>
      <c r="N6" s="5">
        <v>68</v>
      </c>
      <c r="O6" s="45">
        <v>42</v>
      </c>
      <c r="P6" s="75">
        <f t="shared" si="5"/>
        <v>26</v>
      </c>
      <c r="Q6" s="86"/>
    </row>
    <row r="7" spans="1:17" ht="18.75" x14ac:dyDescent="0.3">
      <c r="A7" s="9">
        <v>4</v>
      </c>
      <c r="B7" s="3" t="s">
        <v>16</v>
      </c>
      <c r="C7" s="4">
        <v>6</v>
      </c>
      <c r="D7" s="20">
        <v>4</v>
      </c>
      <c r="E7" s="21">
        <f t="shared" si="0"/>
        <v>66.666666666666671</v>
      </c>
      <c r="F7" s="30">
        <v>2</v>
      </c>
      <c r="G7" s="31">
        <f t="shared" si="1"/>
        <v>33.333333333333336</v>
      </c>
      <c r="H7" s="27">
        <v>0</v>
      </c>
      <c r="I7" s="38">
        <f t="shared" si="2"/>
        <v>0</v>
      </c>
      <c r="J7" s="35">
        <v>0</v>
      </c>
      <c r="K7" s="36">
        <f t="shared" si="3"/>
        <v>0</v>
      </c>
      <c r="L7" s="18">
        <v>0</v>
      </c>
      <c r="M7" s="16">
        <f t="shared" si="4"/>
        <v>0</v>
      </c>
      <c r="N7" s="5">
        <v>26</v>
      </c>
      <c r="O7" s="45">
        <v>49</v>
      </c>
      <c r="P7" s="75">
        <f t="shared" si="5"/>
        <v>-23</v>
      </c>
      <c r="Q7" s="86"/>
    </row>
    <row r="8" spans="1:17" ht="18.75" x14ac:dyDescent="0.3">
      <c r="A8">
        <v>5</v>
      </c>
      <c r="B8" s="3" t="s">
        <v>17</v>
      </c>
      <c r="C8" s="4">
        <v>1</v>
      </c>
      <c r="D8" s="20">
        <v>1</v>
      </c>
      <c r="E8" s="21">
        <f t="shared" si="0"/>
        <v>100</v>
      </c>
      <c r="F8" s="30">
        <v>0</v>
      </c>
      <c r="G8" s="31">
        <f t="shared" si="1"/>
        <v>0</v>
      </c>
      <c r="H8" s="27">
        <v>0</v>
      </c>
      <c r="I8" s="38">
        <f t="shared" si="2"/>
        <v>0</v>
      </c>
      <c r="J8" s="35">
        <v>0</v>
      </c>
      <c r="K8" s="36">
        <f t="shared" si="3"/>
        <v>0</v>
      </c>
      <c r="L8" s="18">
        <v>0</v>
      </c>
      <c r="M8" s="16">
        <f t="shared" si="4"/>
        <v>0</v>
      </c>
      <c r="N8" s="5">
        <v>17</v>
      </c>
      <c r="O8" s="45"/>
      <c r="P8" s="75">
        <f t="shared" si="5"/>
        <v>17</v>
      </c>
      <c r="Q8" s="86"/>
    </row>
    <row r="9" spans="1:17" ht="18.75" x14ac:dyDescent="0.3">
      <c r="A9" s="9">
        <v>6</v>
      </c>
      <c r="B9" s="3" t="s">
        <v>18</v>
      </c>
      <c r="C9" s="4">
        <v>19</v>
      </c>
      <c r="D9" s="20">
        <v>2</v>
      </c>
      <c r="E9" s="21">
        <f t="shared" si="0"/>
        <v>10.526315789473685</v>
      </c>
      <c r="F9" s="30">
        <v>11</v>
      </c>
      <c r="G9" s="31">
        <f t="shared" si="1"/>
        <v>57.89473684210526</v>
      </c>
      <c r="H9" s="27">
        <v>4</v>
      </c>
      <c r="I9" s="38">
        <f t="shared" si="2"/>
        <v>21.05263157894737</v>
      </c>
      <c r="J9" s="35">
        <v>2</v>
      </c>
      <c r="K9" s="36">
        <f t="shared" si="3"/>
        <v>10.526315789473685</v>
      </c>
      <c r="L9" s="18">
        <v>0</v>
      </c>
      <c r="M9" s="16">
        <f t="shared" si="4"/>
        <v>0</v>
      </c>
      <c r="N9" s="4">
        <v>51.5</v>
      </c>
      <c r="O9" s="45">
        <v>43</v>
      </c>
      <c r="P9" s="75">
        <f t="shared" si="5"/>
        <v>8.5</v>
      </c>
      <c r="Q9" s="86"/>
    </row>
    <row r="10" spans="1:17" ht="18.75" x14ac:dyDescent="0.3">
      <c r="A10">
        <v>7</v>
      </c>
      <c r="B10" s="3" t="s">
        <v>19</v>
      </c>
      <c r="C10" s="4">
        <v>32</v>
      </c>
      <c r="D10" s="20">
        <v>5</v>
      </c>
      <c r="E10" s="21">
        <f t="shared" si="0"/>
        <v>15.625</v>
      </c>
      <c r="F10" s="30">
        <v>12</v>
      </c>
      <c r="G10" s="31">
        <f t="shared" si="1"/>
        <v>37.5</v>
      </c>
      <c r="H10" s="27">
        <v>8</v>
      </c>
      <c r="I10" s="38">
        <f t="shared" si="2"/>
        <v>25</v>
      </c>
      <c r="J10" s="35">
        <v>7</v>
      </c>
      <c r="K10" s="36">
        <f t="shared" si="3"/>
        <v>21.875</v>
      </c>
      <c r="L10" s="18">
        <v>0</v>
      </c>
      <c r="M10" s="16">
        <f t="shared" si="4"/>
        <v>0</v>
      </c>
      <c r="N10" s="5">
        <v>60</v>
      </c>
      <c r="O10" s="45">
        <v>46</v>
      </c>
      <c r="P10" s="75">
        <f t="shared" si="5"/>
        <v>14</v>
      </c>
      <c r="Q10" s="86"/>
    </row>
    <row r="11" spans="1:17" ht="18.75" x14ac:dyDescent="0.3">
      <c r="A11" s="9">
        <v>8</v>
      </c>
      <c r="B11" s="3" t="s">
        <v>20</v>
      </c>
      <c r="C11" s="4">
        <v>12</v>
      </c>
      <c r="D11" s="20">
        <v>2</v>
      </c>
      <c r="E11" s="21">
        <f t="shared" si="0"/>
        <v>16.666666666666668</v>
      </c>
      <c r="F11" s="30">
        <v>2</v>
      </c>
      <c r="G11" s="31">
        <f t="shared" si="1"/>
        <v>16.666666666666668</v>
      </c>
      <c r="H11" s="27">
        <v>5</v>
      </c>
      <c r="I11" s="38">
        <f t="shared" si="2"/>
        <v>41.666666666666664</v>
      </c>
      <c r="J11" s="35">
        <v>3</v>
      </c>
      <c r="K11" s="36">
        <f t="shared" si="3"/>
        <v>25</v>
      </c>
      <c r="L11" s="18">
        <v>0</v>
      </c>
      <c r="M11" s="16">
        <f t="shared" si="4"/>
        <v>0</v>
      </c>
      <c r="N11" s="5">
        <v>61</v>
      </c>
      <c r="O11" s="45">
        <v>61</v>
      </c>
      <c r="P11" s="75">
        <f t="shared" si="5"/>
        <v>0</v>
      </c>
      <c r="Q11" s="86"/>
    </row>
    <row r="12" spans="1:17" ht="18.75" x14ac:dyDescent="0.3">
      <c r="A12">
        <v>9</v>
      </c>
      <c r="B12" s="3" t="s">
        <v>21</v>
      </c>
      <c r="C12" s="4">
        <v>14</v>
      </c>
      <c r="D12" s="20">
        <v>8</v>
      </c>
      <c r="E12" s="21">
        <f t="shared" si="0"/>
        <v>57.142857142857146</v>
      </c>
      <c r="F12" s="30">
        <v>1</v>
      </c>
      <c r="G12" s="31">
        <f t="shared" si="1"/>
        <v>7.1428571428571432</v>
      </c>
      <c r="H12" s="27">
        <v>3</v>
      </c>
      <c r="I12" s="38">
        <f t="shared" si="2"/>
        <v>21.428571428571427</v>
      </c>
      <c r="J12" s="35">
        <v>2</v>
      </c>
      <c r="K12" s="36">
        <f t="shared" si="3"/>
        <v>14.285714285714286</v>
      </c>
      <c r="L12" s="18">
        <v>0</v>
      </c>
      <c r="M12" s="16">
        <f t="shared" si="4"/>
        <v>0</v>
      </c>
      <c r="N12" s="5">
        <v>41</v>
      </c>
      <c r="O12" s="45">
        <v>48</v>
      </c>
      <c r="P12" s="75">
        <f t="shared" si="5"/>
        <v>-7</v>
      </c>
      <c r="Q12" s="86"/>
    </row>
    <row r="13" spans="1:17" ht="24.75" customHeight="1" x14ac:dyDescent="0.3">
      <c r="A13" s="9">
        <v>10</v>
      </c>
      <c r="B13" s="3" t="s">
        <v>22</v>
      </c>
      <c r="C13" s="4">
        <v>15</v>
      </c>
      <c r="D13" s="20">
        <v>8</v>
      </c>
      <c r="E13" s="21">
        <f t="shared" si="0"/>
        <v>53.333333333333336</v>
      </c>
      <c r="F13" s="30">
        <v>3</v>
      </c>
      <c r="G13" s="31">
        <f t="shared" si="1"/>
        <v>20</v>
      </c>
      <c r="H13" s="27">
        <v>2</v>
      </c>
      <c r="I13" s="38">
        <f t="shared" si="2"/>
        <v>13.333333333333334</v>
      </c>
      <c r="J13" s="35">
        <v>2</v>
      </c>
      <c r="K13" s="36">
        <f t="shared" si="3"/>
        <v>13.333333333333334</v>
      </c>
      <c r="L13" s="18">
        <v>0</v>
      </c>
      <c r="M13" s="16">
        <f t="shared" si="4"/>
        <v>0</v>
      </c>
      <c r="N13" s="5">
        <v>41.53</v>
      </c>
      <c r="O13" s="45">
        <v>41</v>
      </c>
      <c r="P13" s="75">
        <f t="shared" si="5"/>
        <v>0.53000000000000114</v>
      </c>
      <c r="Q13" s="86"/>
    </row>
    <row r="14" spans="1:17" ht="18.75" x14ac:dyDescent="0.3">
      <c r="A14">
        <v>11</v>
      </c>
      <c r="B14" s="3" t="s">
        <v>23</v>
      </c>
      <c r="C14" s="4">
        <v>2</v>
      </c>
      <c r="D14" s="20">
        <v>1</v>
      </c>
      <c r="E14" s="21">
        <f t="shared" si="0"/>
        <v>50</v>
      </c>
      <c r="F14" s="30">
        <v>0</v>
      </c>
      <c r="G14" s="31">
        <f t="shared" si="1"/>
        <v>0</v>
      </c>
      <c r="H14" s="27">
        <v>1</v>
      </c>
      <c r="I14" s="38">
        <f t="shared" si="2"/>
        <v>50</v>
      </c>
      <c r="J14" s="35">
        <v>0</v>
      </c>
      <c r="K14" s="36">
        <f t="shared" si="3"/>
        <v>0</v>
      </c>
      <c r="L14" s="18">
        <v>0</v>
      </c>
      <c r="M14" s="16">
        <f t="shared" si="4"/>
        <v>0</v>
      </c>
      <c r="N14" s="5">
        <v>51</v>
      </c>
      <c r="O14" s="45"/>
      <c r="P14" s="75">
        <f t="shared" si="5"/>
        <v>51</v>
      </c>
      <c r="Q14" s="86"/>
    </row>
    <row r="15" spans="1:17" ht="18.75" x14ac:dyDescent="0.3">
      <c r="A15" s="9">
        <v>12</v>
      </c>
      <c r="B15" s="3" t="s">
        <v>24</v>
      </c>
      <c r="C15" s="4">
        <v>2</v>
      </c>
      <c r="D15" s="20">
        <v>0</v>
      </c>
      <c r="E15" s="21">
        <v>0</v>
      </c>
      <c r="F15" s="30">
        <v>0</v>
      </c>
      <c r="G15" s="31">
        <v>0</v>
      </c>
      <c r="H15" s="27">
        <v>2</v>
      </c>
      <c r="I15" s="38">
        <v>100</v>
      </c>
      <c r="J15" s="35">
        <v>0</v>
      </c>
      <c r="K15" s="36">
        <v>0</v>
      </c>
      <c r="L15" s="18">
        <v>0</v>
      </c>
      <c r="M15" s="16">
        <f t="shared" si="4"/>
        <v>0</v>
      </c>
      <c r="N15" s="5">
        <v>68</v>
      </c>
      <c r="O15" s="45">
        <v>0</v>
      </c>
      <c r="P15" s="75">
        <f t="shared" si="5"/>
        <v>68</v>
      </c>
      <c r="Q15" s="86"/>
    </row>
    <row r="16" spans="1:17" ht="18.75" x14ac:dyDescent="0.25">
      <c r="B16" s="8" t="s">
        <v>11</v>
      </c>
      <c r="C16" s="4">
        <f>SUM(C4:C15)</f>
        <v>141</v>
      </c>
      <c r="D16" s="20">
        <f>SUM(D4:D15)</f>
        <v>42</v>
      </c>
      <c r="E16" s="21">
        <f>(D16*100)/C16</f>
        <v>29.787234042553191</v>
      </c>
      <c r="F16" s="30">
        <f>SUM(F4:F15)</f>
        <v>47</v>
      </c>
      <c r="G16" s="31">
        <f>(F16*100)/C16</f>
        <v>33.333333333333336</v>
      </c>
      <c r="H16" s="27">
        <f>SUM(H4:H15)</f>
        <v>31</v>
      </c>
      <c r="I16" s="38">
        <f>(H16*100)/C16</f>
        <v>21.98581560283688</v>
      </c>
      <c r="J16" s="35">
        <f>SUM(J4:J15)</f>
        <v>20</v>
      </c>
      <c r="K16" s="36">
        <f>(J16*100)/C16</f>
        <v>14.184397163120567</v>
      </c>
      <c r="L16" s="16">
        <f>SUM(L4:L15)</f>
        <v>1</v>
      </c>
      <c r="M16" s="16">
        <f t="shared" si="4"/>
        <v>0.70921985815602839</v>
      </c>
      <c r="N16" s="7">
        <f>AVERAGE(N4:N15)</f>
        <v>48.085833333333333</v>
      </c>
      <c r="O16" s="47">
        <f>AVERAGEIF(O4:O15,"&gt;0")</f>
        <v>47.555555555555557</v>
      </c>
      <c r="P16" s="75">
        <f>N16-O16</f>
        <v>0.53027777777777629</v>
      </c>
      <c r="Q16" s="77">
        <v>41.1</v>
      </c>
    </row>
    <row r="17" spans="14:16" x14ac:dyDescent="0.25">
      <c r="N17" s="23"/>
      <c r="O17" s="24"/>
      <c r="P17" s="23"/>
    </row>
  </sheetData>
  <mergeCells count="12">
    <mergeCell ref="Q2:Q15"/>
    <mergeCell ref="A2:A3"/>
    <mergeCell ref="J2:K2"/>
    <mergeCell ref="N2:N3"/>
    <mergeCell ref="B1:P1"/>
    <mergeCell ref="O2:O3"/>
    <mergeCell ref="P2:P3"/>
    <mergeCell ref="B2:B3"/>
    <mergeCell ref="C2:C3"/>
    <mergeCell ref="D2:E2"/>
    <mergeCell ref="F2:G2"/>
    <mergeCell ref="H2:I2"/>
  </mergeCells>
  <pageMargins left="0.7" right="0.7" top="0.75" bottom="0.75" header="0.3" footer="0.3"/>
  <pageSetup paperSize="9" scale="6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16"/>
  <sheetViews>
    <sheetView topLeftCell="B1" workbookViewId="0">
      <selection activeCell="R3" sqref="R3:R14"/>
    </sheetView>
  </sheetViews>
  <sheetFormatPr defaultRowHeight="15" x14ac:dyDescent="0.25"/>
  <cols>
    <col min="3" max="3" width="42.140625" customWidth="1"/>
    <col min="18" max="18" width="14.85546875" customWidth="1"/>
  </cols>
  <sheetData>
    <row r="2" spans="2:18" x14ac:dyDescent="0.25">
      <c r="C2" s="92" t="s">
        <v>37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2:18" ht="31.5" x14ac:dyDescent="0.25">
      <c r="B3" s="87" t="s">
        <v>25</v>
      </c>
      <c r="C3" s="96" t="s">
        <v>8</v>
      </c>
      <c r="D3" s="98" t="s">
        <v>0</v>
      </c>
      <c r="E3" s="100" t="s">
        <v>1</v>
      </c>
      <c r="F3" s="101"/>
      <c r="G3" s="102" t="s">
        <v>2</v>
      </c>
      <c r="H3" s="103"/>
      <c r="I3" s="104" t="s">
        <v>3</v>
      </c>
      <c r="J3" s="105"/>
      <c r="K3" s="88" t="s">
        <v>4</v>
      </c>
      <c r="L3" s="89"/>
      <c r="M3" s="12" t="s">
        <v>5</v>
      </c>
      <c r="N3" s="13"/>
      <c r="O3" s="90" t="s">
        <v>9</v>
      </c>
      <c r="P3" s="90" t="s">
        <v>12</v>
      </c>
      <c r="Q3" s="90" t="s">
        <v>10</v>
      </c>
      <c r="R3" s="108" t="s">
        <v>39</v>
      </c>
    </row>
    <row r="4" spans="2:18" ht="15.75" x14ac:dyDescent="0.25">
      <c r="B4" s="87"/>
      <c r="C4" s="97"/>
      <c r="D4" s="99"/>
      <c r="E4" s="19" t="s">
        <v>6</v>
      </c>
      <c r="F4" s="19" t="s">
        <v>7</v>
      </c>
      <c r="G4" s="29" t="s">
        <v>6</v>
      </c>
      <c r="H4" s="29" t="s">
        <v>7</v>
      </c>
      <c r="I4" s="26" t="s">
        <v>6</v>
      </c>
      <c r="J4" s="26" t="s">
        <v>7</v>
      </c>
      <c r="K4" s="34" t="s">
        <v>6</v>
      </c>
      <c r="L4" s="34" t="s">
        <v>7</v>
      </c>
      <c r="M4" s="14" t="s">
        <v>6</v>
      </c>
      <c r="N4" s="15" t="s">
        <v>7</v>
      </c>
      <c r="O4" s="91"/>
      <c r="P4" s="91"/>
      <c r="Q4" s="91"/>
      <c r="R4" s="108"/>
    </row>
    <row r="5" spans="2:18" ht="25.5" customHeight="1" x14ac:dyDescent="0.25">
      <c r="B5">
        <v>1</v>
      </c>
      <c r="C5" s="3" t="s">
        <v>13</v>
      </c>
      <c r="D5" s="4">
        <v>1</v>
      </c>
      <c r="E5" s="20">
        <v>0</v>
      </c>
      <c r="F5" s="21">
        <f t="shared" ref="F5:F15" si="0">(E5*100)/D5</f>
        <v>0</v>
      </c>
      <c r="G5" s="30">
        <v>1</v>
      </c>
      <c r="H5" s="31">
        <f t="shared" ref="H5:H15" si="1">(G5*100)/D5</f>
        <v>100</v>
      </c>
      <c r="I5" s="27">
        <v>0</v>
      </c>
      <c r="J5" s="38">
        <f>(I5*100)/D5</f>
        <v>0</v>
      </c>
      <c r="K5" s="35">
        <v>0</v>
      </c>
      <c r="L5" s="36">
        <f>(K5*100)/D5</f>
        <v>0</v>
      </c>
      <c r="M5" s="16">
        <v>0</v>
      </c>
      <c r="N5" s="16">
        <f>(M5*100)/D5</f>
        <v>0</v>
      </c>
      <c r="O5" s="5">
        <v>56</v>
      </c>
      <c r="P5" s="45">
        <v>35</v>
      </c>
      <c r="Q5" s="6">
        <f>O5-P5</f>
        <v>21</v>
      </c>
      <c r="R5" s="108"/>
    </row>
    <row r="6" spans="2:18" ht="25.5" customHeight="1" x14ac:dyDescent="0.3">
      <c r="B6" s="9">
        <v>2</v>
      </c>
      <c r="C6" s="3" t="s">
        <v>14</v>
      </c>
      <c r="D6" s="10">
        <v>11</v>
      </c>
      <c r="E6" s="22">
        <v>1</v>
      </c>
      <c r="F6" s="21">
        <f t="shared" si="0"/>
        <v>9.0909090909090917</v>
      </c>
      <c r="G6" s="30">
        <v>7</v>
      </c>
      <c r="H6" s="31">
        <f t="shared" si="1"/>
        <v>63.636363636363633</v>
      </c>
      <c r="I6" s="28">
        <v>3</v>
      </c>
      <c r="J6" s="38">
        <v>30</v>
      </c>
      <c r="K6" s="37">
        <v>0</v>
      </c>
      <c r="L6" s="36">
        <v>0</v>
      </c>
      <c r="M6" s="17">
        <v>0</v>
      </c>
      <c r="N6" s="16">
        <v>0</v>
      </c>
      <c r="O6" s="11">
        <v>46</v>
      </c>
      <c r="P6" s="46">
        <v>66</v>
      </c>
      <c r="Q6" s="6">
        <f>O6-P6</f>
        <v>-20</v>
      </c>
      <c r="R6" s="108"/>
    </row>
    <row r="7" spans="2:18" ht="25.5" customHeight="1" x14ac:dyDescent="0.3">
      <c r="B7">
        <v>3</v>
      </c>
      <c r="C7" s="3" t="s">
        <v>15</v>
      </c>
      <c r="D7" s="4">
        <v>2</v>
      </c>
      <c r="E7" s="20">
        <v>0</v>
      </c>
      <c r="F7" s="21">
        <f t="shared" si="0"/>
        <v>0</v>
      </c>
      <c r="G7" s="30">
        <v>1</v>
      </c>
      <c r="H7" s="31">
        <f t="shared" si="1"/>
        <v>50</v>
      </c>
      <c r="I7" s="27">
        <v>1</v>
      </c>
      <c r="J7" s="38">
        <v>50</v>
      </c>
      <c r="K7" s="35">
        <v>0</v>
      </c>
      <c r="L7" s="36">
        <v>0</v>
      </c>
      <c r="M7" s="18">
        <v>0</v>
      </c>
      <c r="N7" s="16">
        <v>0</v>
      </c>
      <c r="O7" s="5">
        <v>51</v>
      </c>
      <c r="P7" s="45">
        <v>47</v>
      </c>
      <c r="Q7" s="6">
        <f t="shared" ref="Q7:Q15" si="2">O7-P7</f>
        <v>4</v>
      </c>
      <c r="R7" s="108"/>
    </row>
    <row r="8" spans="2:18" ht="25.5" customHeight="1" x14ac:dyDescent="0.3">
      <c r="B8" s="9">
        <v>4</v>
      </c>
      <c r="C8" s="3" t="s">
        <v>16</v>
      </c>
      <c r="D8" s="4">
        <v>2</v>
      </c>
      <c r="E8" s="20">
        <v>0</v>
      </c>
      <c r="F8" s="21">
        <f t="shared" si="0"/>
        <v>0</v>
      </c>
      <c r="G8" s="30">
        <v>1</v>
      </c>
      <c r="H8" s="31">
        <f t="shared" si="1"/>
        <v>50</v>
      </c>
      <c r="I8" s="27">
        <v>1</v>
      </c>
      <c r="J8" s="38">
        <f t="shared" ref="J8:J15" si="3">(I8*100)/D8</f>
        <v>50</v>
      </c>
      <c r="K8" s="35">
        <v>0</v>
      </c>
      <c r="L8" s="36">
        <f t="shared" ref="L8:L15" si="4">(K8*100)/D8</f>
        <v>0</v>
      </c>
      <c r="M8" s="18">
        <v>0</v>
      </c>
      <c r="N8" s="16">
        <f t="shared" ref="N8:N15" si="5">(M8*100)/D8</f>
        <v>0</v>
      </c>
      <c r="O8" s="5">
        <v>59</v>
      </c>
      <c r="P8" s="45">
        <v>56</v>
      </c>
      <c r="Q8" s="6">
        <f t="shared" si="2"/>
        <v>3</v>
      </c>
      <c r="R8" s="108"/>
    </row>
    <row r="9" spans="2:18" ht="25.5" customHeight="1" x14ac:dyDescent="0.3">
      <c r="B9" s="9">
        <v>6</v>
      </c>
      <c r="C9" s="3" t="s">
        <v>18</v>
      </c>
      <c r="D9" s="4">
        <v>6</v>
      </c>
      <c r="E9" s="20">
        <v>0</v>
      </c>
      <c r="F9" s="21">
        <f t="shared" si="0"/>
        <v>0</v>
      </c>
      <c r="G9" s="30">
        <v>1</v>
      </c>
      <c r="H9" s="31">
        <f t="shared" si="1"/>
        <v>16.666666666666668</v>
      </c>
      <c r="I9" s="27">
        <v>2</v>
      </c>
      <c r="J9" s="38">
        <f t="shared" si="3"/>
        <v>33.333333333333336</v>
      </c>
      <c r="K9" s="35">
        <v>3</v>
      </c>
      <c r="L9" s="36">
        <f t="shared" si="4"/>
        <v>50</v>
      </c>
      <c r="M9" s="18">
        <v>0</v>
      </c>
      <c r="N9" s="16">
        <f t="shared" si="5"/>
        <v>0</v>
      </c>
      <c r="O9" s="4">
        <v>71</v>
      </c>
      <c r="P9" s="45">
        <v>73</v>
      </c>
      <c r="Q9" s="6">
        <f t="shared" si="2"/>
        <v>-2</v>
      </c>
      <c r="R9" s="108"/>
    </row>
    <row r="10" spans="2:18" ht="25.5" customHeight="1" x14ac:dyDescent="0.3">
      <c r="B10">
        <v>7</v>
      </c>
      <c r="C10" s="3" t="s">
        <v>19</v>
      </c>
      <c r="D10" s="4">
        <v>7</v>
      </c>
      <c r="E10" s="20">
        <v>0</v>
      </c>
      <c r="F10" s="21">
        <f t="shared" si="0"/>
        <v>0</v>
      </c>
      <c r="G10" s="30">
        <v>4</v>
      </c>
      <c r="H10" s="31">
        <f t="shared" si="1"/>
        <v>57.142857142857146</v>
      </c>
      <c r="I10" s="27">
        <v>3</v>
      </c>
      <c r="J10" s="38">
        <f t="shared" si="3"/>
        <v>42.857142857142854</v>
      </c>
      <c r="K10" s="35">
        <v>0</v>
      </c>
      <c r="L10" s="36">
        <f t="shared" si="4"/>
        <v>0</v>
      </c>
      <c r="M10" s="18">
        <v>0</v>
      </c>
      <c r="N10" s="16">
        <f t="shared" si="5"/>
        <v>0</v>
      </c>
      <c r="O10" s="5">
        <v>59</v>
      </c>
      <c r="P10" s="45">
        <v>75</v>
      </c>
      <c r="Q10" s="6">
        <f t="shared" si="2"/>
        <v>-16</v>
      </c>
      <c r="R10" s="108"/>
    </row>
    <row r="11" spans="2:18" s="57" customFormat="1" ht="25.5" customHeight="1" x14ac:dyDescent="0.3">
      <c r="B11" s="49">
        <v>8</v>
      </c>
      <c r="C11" s="50" t="s">
        <v>20</v>
      </c>
      <c r="D11" s="53">
        <v>1</v>
      </c>
      <c r="E11" s="20">
        <v>0</v>
      </c>
      <c r="F11" s="21">
        <f t="shared" si="0"/>
        <v>0</v>
      </c>
      <c r="G11" s="30">
        <v>1</v>
      </c>
      <c r="H11" s="31">
        <f t="shared" si="1"/>
        <v>100</v>
      </c>
      <c r="I11" s="27">
        <v>0</v>
      </c>
      <c r="J11" s="38">
        <f t="shared" si="3"/>
        <v>0</v>
      </c>
      <c r="K11" s="35">
        <v>0</v>
      </c>
      <c r="L11" s="36">
        <f t="shared" si="4"/>
        <v>0</v>
      </c>
      <c r="M11" s="18">
        <v>0</v>
      </c>
      <c r="N11" s="16">
        <f t="shared" si="5"/>
        <v>0</v>
      </c>
      <c r="O11" s="52">
        <v>44</v>
      </c>
      <c r="P11" s="58">
        <v>47</v>
      </c>
      <c r="Q11" s="56">
        <f t="shared" si="2"/>
        <v>-3</v>
      </c>
      <c r="R11" s="108"/>
    </row>
    <row r="12" spans="2:18" ht="25.5" customHeight="1" x14ac:dyDescent="0.3">
      <c r="B12" s="9">
        <v>10</v>
      </c>
      <c r="C12" s="3" t="s">
        <v>22</v>
      </c>
      <c r="D12" s="4">
        <v>8</v>
      </c>
      <c r="E12" s="20">
        <v>2</v>
      </c>
      <c r="F12" s="21">
        <f t="shared" si="0"/>
        <v>25</v>
      </c>
      <c r="G12" s="30">
        <v>4</v>
      </c>
      <c r="H12" s="31">
        <f t="shared" si="1"/>
        <v>50</v>
      </c>
      <c r="I12" s="27">
        <v>2</v>
      </c>
      <c r="J12" s="38">
        <f t="shared" si="3"/>
        <v>25</v>
      </c>
      <c r="K12" s="35">
        <v>0</v>
      </c>
      <c r="L12" s="36">
        <f t="shared" si="4"/>
        <v>0</v>
      </c>
      <c r="M12" s="18">
        <v>0</v>
      </c>
      <c r="N12" s="16">
        <f t="shared" si="5"/>
        <v>0</v>
      </c>
      <c r="O12" s="5">
        <v>40</v>
      </c>
      <c r="P12" s="45">
        <v>59</v>
      </c>
      <c r="Q12" s="6">
        <f t="shared" si="2"/>
        <v>-19</v>
      </c>
      <c r="R12" s="108"/>
    </row>
    <row r="13" spans="2:18" ht="25.5" customHeight="1" x14ac:dyDescent="0.3">
      <c r="B13">
        <v>11</v>
      </c>
      <c r="C13" s="3" t="s">
        <v>23</v>
      </c>
      <c r="D13" s="4">
        <v>2</v>
      </c>
      <c r="E13" s="20">
        <v>0</v>
      </c>
      <c r="F13" s="21">
        <f t="shared" si="0"/>
        <v>0</v>
      </c>
      <c r="G13" s="30">
        <v>1</v>
      </c>
      <c r="H13" s="31">
        <f t="shared" si="1"/>
        <v>50</v>
      </c>
      <c r="I13" s="27">
        <v>1</v>
      </c>
      <c r="J13" s="38">
        <f t="shared" si="3"/>
        <v>50</v>
      </c>
      <c r="K13" s="35">
        <v>0</v>
      </c>
      <c r="L13" s="36">
        <f t="shared" si="4"/>
        <v>0</v>
      </c>
      <c r="M13" s="18">
        <v>0</v>
      </c>
      <c r="N13" s="16">
        <f t="shared" si="5"/>
        <v>0</v>
      </c>
      <c r="O13" s="5">
        <v>50</v>
      </c>
      <c r="P13" s="45">
        <v>0</v>
      </c>
      <c r="Q13" s="6">
        <f t="shared" si="2"/>
        <v>50</v>
      </c>
      <c r="R13" s="108"/>
    </row>
    <row r="14" spans="2:18" ht="25.5" customHeight="1" x14ac:dyDescent="0.3">
      <c r="B14" s="9">
        <v>12</v>
      </c>
      <c r="C14" s="3" t="s">
        <v>24</v>
      </c>
      <c r="D14" s="4">
        <v>1</v>
      </c>
      <c r="E14" s="20">
        <v>1</v>
      </c>
      <c r="F14" s="21">
        <f t="shared" si="0"/>
        <v>100</v>
      </c>
      <c r="G14" s="30">
        <v>0</v>
      </c>
      <c r="H14" s="31">
        <f t="shared" si="1"/>
        <v>0</v>
      </c>
      <c r="I14" s="27">
        <v>0</v>
      </c>
      <c r="J14" s="38">
        <f t="shared" si="3"/>
        <v>0</v>
      </c>
      <c r="K14" s="35">
        <v>0</v>
      </c>
      <c r="L14" s="36">
        <f t="shared" si="4"/>
        <v>0</v>
      </c>
      <c r="M14" s="18">
        <v>0</v>
      </c>
      <c r="N14" s="16">
        <f t="shared" si="5"/>
        <v>0</v>
      </c>
      <c r="O14" s="5">
        <v>8</v>
      </c>
      <c r="P14" s="45">
        <v>0</v>
      </c>
      <c r="Q14" s="6">
        <f t="shared" si="2"/>
        <v>8</v>
      </c>
      <c r="R14" s="108"/>
    </row>
    <row r="15" spans="2:18" ht="18.75" x14ac:dyDescent="0.25">
      <c r="C15" s="8" t="s">
        <v>11</v>
      </c>
      <c r="D15" s="4">
        <f>SUM(D5:D14)</f>
        <v>41</v>
      </c>
      <c r="E15" s="20">
        <f>SUM(E5:E14)</f>
        <v>4</v>
      </c>
      <c r="F15" s="21">
        <f t="shared" si="0"/>
        <v>9.7560975609756095</v>
      </c>
      <c r="G15" s="30"/>
      <c r="H15" s="31">
        <f t="shared" si="1"/>
        <v>0</v>
      </c>
      <c r="I15" s="27">
        <f>SUM(I5:I14)</f>
        <v>13</v>
      </c>
      <c r="J15" s="38">
        <f t="shared" si="3"/>
        <v>31.707317073170731</v>
      </c>
      <c r="K15" s="35">
        <f>SUM(K5:K14)</f>
        <v>3</v>
      </c>
      <c r="L15" s="36">
        <f t="shared" si="4"/>
        <v>7.3170731707317076</v>
      </c>
      <c r="M15" s="16">
        <f>SUM(M5:M14)</f>
        <v>0</v>
      </c>
      <c r="N15" s="16">
        <f t="shared" si="5"/>
        <v>0</v>
      </c>
      <c r="O15" s="7">
        <f>AVERAGE(O5:O14)</f>
        <v>48.4</v>
      </c>
      <c r="P15" s="47">
        <f>AVERAGEIF(P5:P14,"&gt;0")</f>
        <v>57.25</v>
      </c>
      <c r="Q15" s="6">
        <f t="shared" si="2"/>
        <v>-8.8500000000000014</v>
      </c>
      <c r="R15">
        <v>49.2</v>
      </c>
    </row>
    <row r="16" spans="2:18" x14ac:dyDescent="0.25">
      <c r="O16" s="23"/>
    </row>
  </sheetData>
  <mergeCells count="12">
    <mergeCell ref="R3:R14"/>
    <mergeCell ref="Q3:Q4"/>
    <mergeCell ref="C2:Q2"/>
    <mergeCell ref="B3:B4"/>
    <mergeCell ref="C3:C4"/>
    <mergeCell ref="D3:D4"/>
    <mergeCell ref="E3:F3"/>
    <mergeCell ref="G3:H3"/>
    <mergeCell ref="I3:J3"/>
    <mergeCell ref="K3:L3"/>
    <mergeCell ref="O3:O4"/>
    <mergeCell ref="P3:P4"/>
  </mergeCells>
  <pageMargins left="0.7" right="0.7" top="0.75" bottom="0.75" header="0.3" footer="0.3"/>
  <pageSetup paperSize="9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2"/>
  <sheetViews>
    <sheetView topLeftCell="C5" workbookViewId="0">
      <selection activeCell="O19" sqref="O19"/>
    </sheetView>
  </sheetViews>
  <sheetFormatPr defaultRowHeight="15" x14ac:dyDescent="0.25"/>
  <cols>
    <col min="2" max="2" width="41.5703125" customWidth="1"/>
    <col min="17" max="17" width="14" customWidth="1"/>
  </cols>
  <sheetData>
    <row r="2" spans="1:17" x14ac:dyDescent="0.25">
      <c r="B2" s="92" t="s">
        <v>38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7" ht="31.5" x14ac:dyDescent="0.25">
      <c r="A3" s="87" t="s">
        <v>25</v>
      </c>
      <c r="B3" s="96" t="s">
        <v>8</v>
      </c>
      <c r="C3" s="98" t="s">
        <v>0</v>
      </c>
      <c r="D3" s="100" t="s">
        <v>1</v>
      </c>
      <c r="E3" s="101"/>
      <c r="F3" s="102" t="s">
        <v>2</v>
      </c>
      <c r="G3" s="103"/>
      <c r="H3" s="104" t="s">
        <v>3</v>
      </c>
      <c r="I3" s="105"/>
      <c r="J3" s="88" t="s">
        <v>4</v>
      </c>
      <c r="K3" s="89"/>
      <c r="L3" s="12" t="s">
        <v>5</v>
      </c>
      <c r="M3" s="13"/>
      <c r="N3" s="90" t="s">
        <v>9</v>
      </c>
      <c r="O3" s="90" t="s">
        <v>12</v>
      </c>
      <c r="P3" s="94" t="s">
        <v>10</v>
      </c>
      <c r="Q3" s="86" t="s">
        <v>39</v>
      </c>
    </row>
    <row r="4" spans="1:17" ht="15.75" x14ac:dyDescent="0.25">
      <c r="A4" s="87"/>
      <c r="B4" s="97"/>
      <c r="C4" s="99"/>
      <c r="D4" s="19" t="s">
        <v>6</v>
      </c>
      <c r="E4" s="19" t="s">
        <v>7</v>
      </c>
      <c r="F4" s="29" t="s">
        <v>6</v>
      </c>
      <c r="G4" s="29" t="s">
        <v>7</v>
      </c>
      <c r="H4" s="26" t="s">
        <v>6</v>
      </c>
      <c r="I4" s="26" t="s">
        <v>7</v>
      </c>
      <c r="J4" s="34" t="s">
        <v>6</v>
      </c>
      <c r="K4" s="34" t="s">
        <v>7</v>
      </c>
      <c r="L4" s="14" t="s">
        <v>6</v>
      </c>
      <c r="M4" s="15" t="s">
        <v>7</v>
      </c>
      <c r="N4" s="91"/>
      <c r="O4" s="91"/>
      <c r="P4" s="95"/>
      <c r="Q4" s="86"/>
    </row>
    <row r="5" spans="1:17" ht="22.5" customHeight="1" x14ac:dyDescent="0.25">
      <c r="A5">
        <v>1</v>
      </c>
      <c r="B5" s="3" t="s">
        <v>13</v>
      </c>
      <c r="C5" s="4">
        <v>4</v>
      </c>
      <c r="D5" s="20">
        <v>1</v>
      </c>
      <c r="E5" s="21">
        <f t="shared" ref="E5:E18" si="0">(D5*100)/C5</f>
        <v>25</v>
      </c>
      <c r="F5" s="30">
        <v>1</v>
      </c>
      <c r="G5" s="31">
        <f t="shared" ref="G5:G18" si="1">(F5*100)/C5</f>
        <v>25</v>
      </c>
      <c r="H5" s="27">
        <v>0</v>
      </c>
      <c r="I5" s="38">
        <f t="shared" ref="I5:I18" si="2">(H5*100)/C5</f>
        <v>0</v>
      </c>
      <c r="J5" s="35">
        <v>2</v>
      </c>
      <c r="K5" s="36">
        <f t="shared" ref="K5:K18" si="3">(J5*100)/C5</f>
        <v>50</v>
      </c>
      <c r="L5" s="16">
        <v>0</v>
      </c>
      <c r="M5" s="16">
        <f t="shared" ref="M5:M18" si="4">(L5*100)/C5</f>
        <v>0</v>
      </c>
      <c r="N5" s="78">
        <v>61</v>
      </c>
      <c r="O5" s="45">
        <v>49.4</v>
      </c>
      <c r="P5" s="75">
        <f>N5-O5</f>
        <v>11.600000000000001</v>
      </c>
      <c r="Q5" s="86"/>
    </row>
    <row r="6" spans="1:17" ht="22.5" customHeight="1" x14ac:dyDescent="0.3">
      <c r="A6" s="9">
        <v>2</v>
      </c>
      <c r="B6" s="3" t="s">
        <v>14</v>
      </c>
      <c r="C6" s="10">
        <v>9</v>
      </c>
      <c r="D6" s="22">
        <v>3</v>
      </c>
      <c r="E6" s="21">
        <f t="shared" si="0"/>
        <v>33.333333333333336</v>
      </c>
      <c r="F6" s="32">
        <v>4</v>
      </c>
      <c r="G6" s="31">
        <f t="shared" si="1"/>
        <v>44.444444444444443</v>
      </c>
      <c r="H6" s="28">
        <v>2</v>
      </c>
      <c r="I6" s="38">
        <f t="shared" si="2"/>
        <v>22.222222222222221</v>
      </c>
      <c r="J6" s="37">
        <v>0</v>
      </c>
      <c r="K6" s="36">
        <f t="shared" si="3"/>
        <v>0</v>
      </c>
      <c r="L6" s="17">
        <v>0</v>
      </c>
      <c r="M6" s="16">
        <f t="shared" si="4"/>
        <v>0</v>
      </c>
      <c r="N6" s="79">
        <v>47</v>
      </c>
      <c r="O6" s="46">
        <v>51</v>
      </c>
      <c r="P6" s="75">
        <f t="shared" ref="P6:P18" si="5">N6-O6</f>
        <v>-4</v>
      </c>
      <c r="Q6" s="86"/>
    </row>
    <row r="7" spans="1:17" ht="22.5" customHeight="1" x14ac:dyDescent="0.3">
      <c r="A7">
        <v>3</v>
      </c>
      <c r="B7" s="3" t="s">
        <v>15</v>
      </c>
      <c r="C7" s="4">
        <v>3</v>
      </c>
      <c r="D7" s="20">
        <v>1</v>
      </c>
      <c r="E7" s="21">
        <f t="shared" si="0"/>
        <v>33.333333333333336</v>
      </c>
      <c r="F7" s="30">
        <v>2</v>
      </c>
      <c r="G7" s="31">
        <f t="shared" si="1"/>
        <v>66.666666666666671</v>
      </c>
      <c r="H7" s="27">
        <v>0</v>
      </c>
      <c r="I7" s="38">
        <f t="shared" si="2"/>
        <v>0</v>
      </c>
      <c r="J7" s="35">
        <v>0</v>
      </c>
      <c r="K7" s="36">
        <f t="shared" si="3"/>
        <v>0</v>
      </c>
      <c r="L7" s="18">
        <v>0</v>
      </c>
      <c r="M7" s="16">
        <f t="shared" si="4"/>
        <v>0</v>
      </c>
      <c r="N7" s="78">
        <v>45.3</v>
      </c>
      <c r="O7" s="45">
        <v>55.31</v>
      </c>
      <c r="P7" s="75">
        <f t="shared" si="5"/>
        <v>-10.010000000000005</v>
      </c>
      <c r="Q7" s="86"/>
    </row>
    <row r="8" spans="1:17" ht="22.5" customHeight="1" x14ac:dyDescent="0.3">
      <c r="A8" s="9">
        <v>4</v>
      </c>
      <c r="B8" s="3" t="s">
        <v>16</v>
      </c>
      <c r="C8" s="4">
        <v>3</v>
      </c>
      <c r="D8" s="20">
        <v>2</v>
      </c>
      <c r="E8" s="21">
        <f t="shared" si="0"/>
        <v>66.666666666666671</v>
      </c>
      <c r="F8" s="30">
        <v>0</v>
      </c>
      <c r="G8" s="31">
        <f t="shared" si="1"/>
        <v>0</v>
      </c>
      <c r="H8" s="27">
        <v>1</v>
      </c>
      <c r="I8" s="38">
        <f t="shared" si="2"/>
        <v>33.333333333333336</v>
      </c>
      <c r="J8" s="35">
        <v>0</v>
      </c>
      <c r="K8" s="36">
        <f t="shared" si="3"/>
        <v>0</v>
      </c>
      <c r="L8" s="18">
        <v>0</v>
      </c>
      <c r="M8" s="16">
        <f t="shared" si="4"/>
        <v>0</v>
      </c>
      <c r="N8" s="78">
        <v>22</v>
      </c>
      <c r="O8" s="45">
        <v>34</v>
      </c>
      <c r="P8" s="75">
        <f t="shared" si="5"/>
        <v>-12</v>
      </c>
      <c r="Q8" s="86"/>
    </row>
    <row r="9" spans="1:17" ht="22.5" customHeight="1" x14ac:dyDescent="0.3">
      <c r="A9">
        <v>5</v>
      </c>
      <c r="B9" s="3" t="s">
        <v>17</v>
      </c>
      <c r="C9" s="4">
        <v>3</v>
      </c>
      <c r="D9" s="20">
        <v>1</v>
      </c>
      <c r="E9" s="21">
        <f t="shared" si="0"/>
        <v>33.333333333333336</v>
      </c>
      <c r="F9" s="30">
        <v>1</v>
      </c>
      <c r="G9" s="31">
        <f t="shared" si="1"/>
        <v>33.333333333333336</v>
      </c>
      <c r="H9" s="27">
        <v>1</v>
      </c>
      <c r="I9" s="38">
        <f t="shared" si="2"/>
        <v>33.333333333333336</v>
      </c>
      <c r="J9" s="35">
        <v>0</v>
      </c>
      <c r="K9" s="36">
        <f t="shared" si="3"/>
        <v>0</v>
      </c>
      <c r="L9" s="18">
        <v>0</v>
      </c>
      <c r="M9" s="16">
        <f t="shared" si="4"/>
        <v>0</v>
      </c>
      <c r="N9" s="78">
        <v>50</v>
      </c>
      <c r="O9" s="45">
        <v>0</v>
      </c>
      <c r="P9" s="75">
        <f t="shared" si="5"/>
        <v>50</v>
      </c>
      <c r="Q9" s="86"/>
    </row>
    <row r="10" spans="1:17" s="57" customFormat="1" ht="22.5" customHeight="1" x14ac:dyDescent="0.3">
      <c r="A10" s="49">
        <v>6</v>
      </c>
      <c r="B10" s="50" t="s">
        <v>18</v>
      </c>
      <c r="C10" s="53">
        <v>19</v>
      </c>
      <c r="D10" s="20">
        <v>6</v>
      </c>
      <c r="E10" s="21">
        <f t="shared" si="0"/>
        <v>31.578947368421051</v>
      </c>
      <c r="F10" s="30">
        <v>10</v>
      </c>
      <c r="G10" s="31">
        <f t="shared" si="1"/>
        <v>52.631578947368418</v>
      </c>
      <c r="H10" s="27">
        <v>2</v>
      </c>
      <c r="I10" s="38">
        <f t="shared" si="2"/>
        <v>10.526315789473685</v>
      </c>
      <c r="J10" s="35">
        <v>1</v>
      </c>
      <c r="K10" s="36">
        <f t="shared" si="3"/>
        <v>5.2631578947368425</v>
      </c>
      <c r="L10" s="18">
        <v>0</v>
      </c>
      <c r="M10" s="16">
        <f t="shared" si="4"/>
        <v>0</v>
      </c>
      <c r="N10" s="80">
        <v>44</v>
      </c>
      <c r="O10" s="58">
        <v>77</v>
      </c>
      <c r="P10" s="76">
        <f t="shared" si="5"/>
        <v>-33</v>
      </c>
      <c r="Q10" s="86"/>
    </row>
    <row r="11" spans="1:17" ht="22.5" customHeight="1" x14ac:dyDescent="0.3">
      <c r="A11">
        <v>7</v>
      </c>
      <c r="B11" s="3" t="s">
        <v>19</v>
      </c>
      <c r="C11" s="4">
        <v>6</v>
      </c>
      <c r="D11" s="20">
        <v>2</v>
      </c>
      <c r="E11" s="21">
        <f t="shared" si="0"/>
        <v>33.333333333333336</v>
      </c>
      <c r="F11" s="30">
        <v>1</v>
      </c>
      <c r="G11" s="31">
        <f t="shared" si="1"/>
        <v>16.666666666666668</v>
      </c>
      <c r="H11" s="27">
        <v>1</v>
      </c>
      <c r="I11" s="38">
        <f t="shared" si="2"/>
        <v>16.666666666666668</v>
      </c>
      <c r="J11" s="35">
        <v>2</v>
      </c>
      <c r="K11" s="36">
        <f t="shared" si="3"/>
        <v>33.333333333333336</v>
      </c>
      <c r="L11" s="18">
        <v>0</v>
      </c>
      <c r="M11" s="16">
        <f t="shared" si="4"/>
        <v>0</v>
      </c>
      <c r="N11" s="78">
        <v>57</v>
      </c>
      <c r="O11" s="45">
        <v>43</v>
      </c>
      <c r="P11" s="75">
        <f t="shared" si="5"/>
        <v>14</v>
      </c>
      <c r="Q11" s="86"/>
    </row>
    <row r="12" spans="1:17" ht="22.5" customHeight="1" x14ac:dyDescent="0.3">
      <c r="A12" s="9">
        <v>8</v>
      </c>
      <c r="B12" s="3" t="s">
        <v>20</v>
      </c>
      <c r="C12" s="4">
        <v>6</v>
      </c>
      <c r="D12" s="20">
        <v>1</v>
      </c>
      <c r="E12" s="21">
        <f t="shared" si="0"/>
        <v>16.666666666666668</v>
      </c>
      <c r="F12" s="30">
        <v>2</v>
      </c>
      <c r="G12" s="31">
        <f t="shared" si="1"/>
        <v>33.333333333333336</v>
      </c>
      <c r="H12" s="27">
        <v>3</v>
      </c>
      <c r="I12" s="38">
        <f t="shared" si="2"/>
        <v>50</v>
      </c>
      <c r="J12" s="35">
        <v>0</v>
      </c>
      <c r="K12" s="36">
        <f t="shared" si="3"/>
        <v>0</v>
      </c>
      <c r="L12" s="18">
        <v>0</v>
      </c>
      <c r="M12" s="16">
        <f t="shared" si="4"/>
        <v>0</v>
      </c>
      <c r="N12" s="78">
        <v>47</v>
      </c>
      <c r="O12" s="45">
        <v>53</v>
      </c>
      <c r="P12" s="75">
        <f t="shared" si="5"/>
        <v>-6</v>
      </c>
      <c r="Q12" s="86"/>
    </row>
    <row r="13" spans="1:17" ht="22.5" customHeight="1" x14ac:dyDescent="0.3">
      <c r="A13">
        <v>9</v>
      </c>
      <c r="B13" s="3" t="s">
        <v>21</v>
      </c>
      <c r="C13" s="4">
        <v>1</v>
      </c>
      <c r="D13" s="20">
        <v>1</v>
      </c>
      <c r="E13" s="21">
        <f t="shared" si="0"/>
        <v>100</v>
      </c>
      <c r="F13" s="30">
        <v>0</v>
      </c>
      <c r="G13" s="31">
        <f t="shared" si="1"/>
        <v>0</v>
      </c>
      <c r="H13" s="27">
        <v>0</v>
      </c>
      <c r="I13" s="38">
        <f t="shared" si="2"/>
        <v>0</v>
      </c>
      <c r="J13" s="35">
        <v>0</v>
      </c>
      <c r="K13" s="36">
        <f t="shared" si="3"/>
        <v>0</v>
      </c>
      <c r="L13" s="18">
        <v>0</v>
      </c>
      <c r="M13" s="16">
        <f t="shared" si="4"/>
        <v>0</v>
      </c>
      <c r="N13" s="78">
        <v>34</v>
      </c>
      <c r="O13" s="45">
        <v>80</v>
      </c>
      <c r="P13" s="75">
        <f t="shared" si="5"/>
        <v>-46</v>
      </c>
      <c r="Q13" s="86"/>
    </row>
    <row r="14" spans="1:17" ht="22.5" customHeight="1" x14ac:dyDescent="0.3">
      <c r="A14" s="9">
        <v>10</v>
      </c>
      <c r="B14" s="3" t="s">
        <v>22</v>
      </c>
      <c r="C14" s="4">
        <v>5</v>
      </c>
      <c r="D14" s="20">
        <v>2</v>
      </c>
      <c r="E14" s="21">
        <f t="shared" si="0"/>
        <v>40</v>
      </c>
      <c r="F14" s="30">
        <v>3</v>
      </c>
      <c r="G14" s="31">
        <f t="shared" si="1"/>
        <v>60</v>
      </c>
      <c r="H14" s="27">
        <v>0</v>
      </c>
      <c r="I14" s="38">
        <f t="shared" si="2"/>
        <v>0</v>
      </c>
      <c r="J14" s="35">
        <v>0</v>
      </c>
      <c r="K14" s="36">
        <f t="shared" si="3"/>
        <v>0</v>
      </c>
      <c r="L14" s="18">
        <v>0</v>
      </c>
      <c r="M14" s="16">
        <f t="shared" si="4"/>
        <v>0</v>
      </c>
      <c r="N14" s="78">
        <v>42.8</v>
      </c>
      <c r="O14" s="45">
        <v>52</v>
      </c>
      <c r="P14" s="75">
        <f t="shared" si="5"/>
        <v>-9.2000000000000028</v>
      </c>
      <c r="Q14" s="86"/>
    </row>
    <row r="15" spans="1:17" ht="22.5" customHeight="1" x14ac:dyDescent="0.3">
      <c r="A15">
        <v>11</v>
      </c>
      <c r="B15" s="3" t="s">
        <v>23</v>
      </c>
      <c r="C15" s="4">
        <v>2</v>
      </c>
      <c r="D15" s="20">
        <v>1</v>
      </c>
      <c r="E15" s="21">
        <f t="shared" si="0"/>
        <v>50</v>
      </c>
      <c r="F15" s="30">
        <v>1</v>
      </c>
      <c r="G15" s="31">
        <f t="shared" si="1"/>
        <v>50</v>
      </c>
      <c r="H15" s="27">
        <v>0</v>
      </c>
      <c r="I15" s="38">
        <f t="shared" si="2"/>
        <v>0</v>
      </c>
      <c r="J15" s="35">
        <v>0</v>
      </c>
      <c r="K15" s="36">
        <f t="shared" si="3"/>
        <v>0</v>
      </c>
      <c r="L15" s="18">
        <v>0</v>
      </c>
      <c r="M15" s="16">
        <f t="shared" si="4"/>
        <v>0</v>
      </c>
      <c r="N15" s="78">
        <v>31</v>
      </c>
      <c r="O15" s="45">
        <v>0</v>
      </c>
      <c r="P15" s="75">
        <f t="shared" si="5"/>
        <v>31</v>
      </c>
      <c r="Q15" s="86"/>
    </row>
    <row r="16" spans="1:17" ht="22.5" customHeight="1" x14ac:dyDescent="0.3">
      <c r="A16" s="9">
        <v>12</v>
      </c>
      <c r="B16" s="3" t="s">
        <v>24</v>
      </c>
      <c r="C16" s="4">
        <v>1</v>
      </c>
      <c r="D16" s="20">
        <v>0</v>
      </c>
      <c r="E16" s="21">
        <f t="shared" si="0"/>
        <v>0</v>
      </c>
      <c r="F16" s="30">
        <v>9</v>
      </c>
      <c r="G16" s="31">
        <f t="shared" si="1"/>
        <v>900</v>
      </c>
      <c r="H16" s="27">
        <v>1</v>
      </c>
      <c r="I16" s="38">
        <f t="shared" si="2"/>
        <v>100</v>
      </c>
      <c r="J16" s="35">
        <v>0</v>
      </c>
      <c r="K16" s="36">
        <f t="shared" si="3"/>
        <v>0</v>
      </c>
      <c r="L16" s="18">
        <v>0</v>
      </c>
      <c r="M16" s="16">
        <f t="shared" si="4"/>
        <v>0</v>
      </c>
      <c r="N16" s="78">
        <v>38</v>
      </c>
      <c r="O16" s="45">
        <v>0</v>
      </c>
      <c r="P16" s="75">
        <f t="shared" si="5"/>
        <v>38</v>
      </c>
      <c r="Q16" s="86"/>
    </row>
    <row r="17" spans="1:17" ht="22.5" customHeight="1" x14ac:dyDescent="0.3">
      <c r="A17">
        <v>13</v>
      </c>
      <c r="B17" s="3" t="s">
        <v>27</v>
      </c>
      <c r="C17" s="4">
        <v>2</v>
      </c>
      <c r="D17" s="20">
        <v>2</v>
      </c>
      <c r="E17" s="21">
        <f t="shared" si="0"/>
        <v>100</v>
      </c>
      <c r="F17" s="30">
        <v>0</v>
      </c>
      <c r="G17" s="31">
        <f t="shared" si="1"/>
        <v>0</v>
      </c>
      <c r="H17" s="27">
        <v>0</v>
      </c>
      <c r="I17" s="38">
        <f t="shared" si="2"/>
        <v>0</v>
      </c>
      <c r="J17" s="35">
        <v>0</v>
      </c>
      <c r="K17" s="36">
        <f t="shared" si="3"/>
        <v>0</v>
      </c>
      <c r="L17" s="18">
        <v>0</v>
      </c>
      <c r="M17" s="16">
        <f t="shared" si="4"/>
        <v>0</v>
      </c>
      <c r="N17" s="78">
        <v>10</v>
      </c>
      <c r="O17" s="45">
        <v>0</v>
      </c>
      <c r="P17" s="75">
        <f t="shared" si="5"/>
        <v>10</v>
      </c>
      <c r="Q17" s="86"/>
    </row>
    <row r="18" spans="1:17" ht="18.75" x14ac:dyDescent="0.25">
      <c r="B18" s="8" t="s">
        <v>11</v>
      </c>
      <c r="C18" s="4">
        <f>SUM(C5:C17)</f>
        <v>64</v>
      </c>
      <c r="D18" s="20">
        <f>SUM(D5:D17)</f>
        <v>23</v>
      </c>
      <c r="E18" s="21">
        <f t="shared" si="0"/>
        <v>35.9375</v>
      </c>
      <c r="F18" s="30">
        <f>SUM(F5:F17)</f>
        <v>34</v>
      </c>
      <c r="G18" s="31">
        <f t="shared" si="1"/>
        <v>53.125</v>
      </c>
      <c r="H18" s="27">
        <f>SUM(H5:H17)</f>
        <v>11</v>
      </c>
      <c r="I18" s="38">
        <f t="shared" si="2"/>
        <v>17.1875</v>
      </c>
      <c r="J18" s="35">
        <f>SUM(J5:J17)</f>
        <v>5</v>
      </c>
      <c r="K18" s="36">
        <f t="shared" si="3"/>
        <v>7.8125</v>
      </c>
      <c r="L18" s="16">
        <f>SUM(L5:L17)</f>
        <v>0</v>
      </c>
      <c r="M18" s="16">
        <f t="shared" si="4"/>
        <v>0</v>
      </c>
      <c r="N18" s="79">
        <f>AVERAGE(N5:N17)</f>
        <v>40.700000000000003</v>
      </c>
      <c r="O18" s="47">
        <f>AVERAGEIF(O5:O17,"&gt;0")</f>
        <v>54.967777777777783</v>
      </c>
      <c r="P18" s="75">
        <f t="shared" si="5"/>
        <v>-14.267777777777781</v>
      </c>
      <c r="Q18" s="77">
        <v>45.8</v>
      </c>
    </row>
    <row r="19" spans="1:17" s="57" customFormat="1" x14ac:dyDescent="0.25"/>
    <row r="22" spans="1:17" x14ac:dyDescent="0.25">
      <c r="L22" s="81"/>
    </row>
  </sheetData>
  <mergeCells count="12">
    <mergeCell ref="Q3:Q17"/>
    <mergeCell ref="P3:P4"/>
    <mergeCell ref="B2:P2"/>
    <mergeCell ref="A3:A4"/>
    <mergeCell ref="B3:B4"/>
    <mergeCell ref="C3:C4"/>
    <mergeCell ref="D3:E3"/>
    <mergeCell ref="F3:G3"/>
    <mergeCell ref="H3:I3"/>
    <mergeCell ref="J3:K3"/>
    <mergeCell ref="N3:N4"/>
    <mergeCell ref="O3:O4"/>
  </mergeCells>
  <pageMargins left="0.7" right="0.7" top="0.75" bottom="0.75" header="0.3" footer="0.3"/>
  <pageSetup paperSize="9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1" sqref="C1:C12"/>
    </sheetView>
  </sheetViews>
  <sheetFormatPr defaultRowHeight="15" x14ac:dyDescent="0.25"/>
  <sheetData>
    <row r="1" spans="1:3" ht="19.5" thickBot="1" x14ac:dyDescent="0.35">
      <c r="A1">
        <v>2</v>
      </c>
      <c r="C1" s="83">
        <v>92</v>
      </c>
    </row>
    <row r="2" spans="1:3" ht="19.5" thickBot="1" x14ac:dyDescent="0.35">
      <c r="A2">
        <v>7</v>
      </c>
      <c r="C2" s="84">
        <v>2</v>
      </c>
    </row>
    <row r="3" spans="1:3" ht="19.5" thickBot="1" x14ac:dyDescent="0.35">
      <c r="A3">
        <v>2</v>
      </c>
      <c r="C3" s="84">
        <v>0</v>
      </c>
    </row>
    <row r="4" spans="1:3" ht="19.5" thickBot="1" x14ac:dyDescent="0.35">
      <c r="A4">
        <v>0</v>
      </c>
      <c r="C4" s="84">
        <v>0</v>
      </c>
    </row>
    <row r="5" spans="1:3" ht="19.5" thickBot="1" x14ac:dyDescent="0.35">
      <c r="A5">
        <v>42</v>
      </c>
      <c r="C5" s="84">
        <v>21</v>
      </c>
    </row>
    <row r="6" spans="1:3" ht="19.5" thickBot="1" x14ac:dyDescent="0.35">
      <c r="A6">
        <v>11</v>
      </c>
      <c r="C6" s="84">
        <v>2</v>
      </c>
    </row>
    <row r="7" spans="1:3" ht="19.5" thickBot="1" x14ac:dyDescent="0.35">
      <c r="A7">
        <v>30</v>
      </c>
      <c r="C7" s="84">
        <v>4</v>
      </c>
    </row>
    <row r="8" spans="1:3" ht="19.5" thickBot="1" x14ac:dyDescent="0.35">
      <c r="A8">
        <v>85</v>
      </c>
      <c r="C8" s="84">
        <v>10</v>
      </c>
    </row>
    <row r="9" spans="1:3" ht="19.5" thickBot="1" x14ac:dyDescent="0.35">
      <c r="A9">
        <v>28</v>
      </c>
      <c r="C9" s="84">
        <v>4</v>
      </c>
    </row>
    <row r="10" spans="1:3" ht="19.5" thickBot="1" x14ac:dyDescent="0.35">
      <c r="A10">
        <v>23</v>
      </c>
      <c r="C10" s="84">
        <v>5</v>
      </c>
    </row>
    <row r="11" spans="1:3" ht="16.5" thickBot="1" x14ac:dyDescent="0.3">
      <c r="A11">
        <v>4</v>
      </c>
      <c r="C11" s="85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workbookViewId="0">
      <selection activeCell="I25" sqref="I25"/>
    </sheetView>
  </sheetViews>
  <sheetFormatPr defaultRowHeight="15" x14ac:dyDescent="0.25"/>
  <cols>
    <col min="2" max="2" width="42.5703125" customWidth="1"/>
    <col min="14" max="14" width="11.5703125" customWidth="1"/>
    <col min="15" max="15" width="10.5703125" customWidth="1"/>
    <col min="16" max="16" width="12.28515625" customWidth="1"/>
    <col min="17" max="17" width="18.140625" customWidth="1"/>
  </cols>
  <sheetData>
    <row r="1" spans="1:17" x14ac:dyDescent="0.25">
      <c r="B1" s="92" t="s">
        <v>28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7" ht="31.5" x14ac:dyDescent="0.25">
      <c r="A2" s="87" t="s">
        <v>25</v>
      </c>
      <c r="B2" s="96" t="s">
        <v>8</v>
      </c>
      <c r="C2" s="98" t="s">
        <v>0</v>
      </c>
      <c r="D2" s="100" t="s">
        <v>1</v>
      </c>
      <c r="E2" s="101"/>
      <c r="F2" s="102" t="s">
        <v>2</v>
      </c>
      <c r="G2" s="103"/>
      <c r="H2" s="104" t="s">
        <v>3</v>
      </c>
      <c r="I2" s="105"/>
      <c r="J2" s="88" t="s">
        <v>4</v>
      </c>
      <c r="K2" s="89"/>
      <c r="L2" s="12" t="s">
        <v>5</v>
      </c>
      <c r="M2" s="13"/>
      <c r="N2" s="90" t="s">
        <v>9</v>
      </c>
      <c r="O2" s="90" t="s">
        <v>12</v>
      </c>
      <c r="P2" s="94" t="s">
        <v>10</v>
      </c>
      <c r="Q2" s="86" t="s">
        <v>41</v>
      </c>
    </row>
    <row r="3" spans="1:17" ht="15.75" x14ac:dyDescent="0.25">
      <c r="A3" s="87"/>
      <c r="B3" s="97"/>
      <c r="C3" s="99"/>
      <c r="D3" s="19" t="s">
        <v>6</v>
      </c>
      <c r="E3" s="19" t="s">
        <v>7</v>
      </c>
      <c r="F3" s="29" t="s">
        <v>6</v>
      </c>
      <c r="G3" s="29" t="s">
        <v>7</v>
      </c>
      <c r="H3" s="26" t="s">
        <v>6</v>
      </c>
      <c r="I3" s="26" t="s">
        <v>7</v>
      </c>
      <c r="J3" s="34" t="s">
        <v>6</v>
      </c>
      <c r="K3" s="34" t="s">
        <v>7</v>
      </c>
      <c r="L3" s="14" t="s">
        <v>6</v>
      </c>
      <c r="M3" s="15" t="s">
        <v>7</v>
      </c>
      <c r="N3" s="91"/>
      <c r="O3" s="91"/>
      <c r="P3" s="95"/>
      <c r="Q3" s="86"/>
    </row>
    <row r="4" spans="1:17" ht="22.5" customHeight="1" x14ac:dyDescent="0.25">
      <c r="A4">
        <v>1</v>
      </c>
      <c r="B4" s="3" t="s">
        <v>13</v>
      </c>
      <c r="C4" s="4">
        <v>38</v>
      </c>
      <c r="D4" s="40">
        <v>0</v>
      </c>
      <c r="E4" s="41">
        <f t="shared" ref="E4:E17" si="0">(D4*100)/C4</f>
        <v>0</v>
      </c>
      <c r="F4" s="30">
        <v>11</v>
      </c>
      <c r="G4" s="31">
        <f t="shared" ref="G4:G17" si="1">(F4*100)/C4</f>
        <v>28.94736842105263</v>
      </c>
      <c r="H4" s="27">
        <v>17</v>
      </c>
      <c r="I4" s="38">
        <f t="shared" ref="I4:I17" si="2">(H4*100)/C4</f>
        <v>44.736842105263158</v>
      </c>
      <c r="J4" s="35">
        <v>10</v>
      </c>
      <c r="K4" s="36">
        <f t="shared" ref="K4:K17" si="3">(J4*100)/C4</f>
        <v>26.315789473684209</v>
      </c>
      <c r="L4" s="16">
        <v>0</v>
      </c>
      <c r="M4" s="16">
        <f t="shared" ref="M4:M17" si="4">(L4*100)/C4</f>
        <v>0</v>
      </c>
      <c r="N4" s="5">
        <v>69</v>
      </c>
      <c r="O4" s="45">
        <v>65.599999999999994</v>
      </c>
      <c r="P4" s="75">
        <f>N4-O4</f>
        <v>3.4000000000000057</v>
      </c>
      <c r="Q4" s="86"/>
    </row>
    <row r="5" spans="1:17" ht="22.5" customHeight="1" x14ac:dyDescent="0.3">
      <c r="A5" s="9">
        <v>2</v>
      </c>
      <c r="B5" s="3" t="s">
        <v>14</v>
      </c>
      <c r="C5" s="10">
        <v>66</v>
      </c>
      <c r="D5" s="74">
        <v>0</v>
      </c>
      <c r="E5" s="41">
        <f t="shared" si="0"/>
        <v>0</v>
      </c>
      <c r="F5" s="32">
        <v>24</v>
      </c>
      <c r="G5" s="31">
        <f t="shared" si="1"/>
        <v>36.363636363636367</v>
      </c>
      <c r="H5" s="28">
        <v>28</v>
      </c>
      <c r="I5" s="38">
        <f t="shared" si="2"/>
        <v>42.424242424242422</v>
      </c>
      <c r="J5" s="37">
        <v>14</v>
      </c>
      <c r="K5" s="36">
        <f t="shared" si="3"/>
        <v>21.212121212121211</v>
      </c>
      <c r="L5" s="17">
        <v>0</v>
      </c>
      <c r="M5" s="16">
        <f t="shared" si="4"/>
        <v>0</v>
      </c>
      <c r="N5" s="11">
        <v>66.66</v>
      </c>
      <c r="O5" s="46">
        <v>69</v>
      </c>
      <c r="P5" s="75">
        <f t="shared" ref="P5:P17" si="5">N5-O5</f>
        <v>-2.3400000000000034</v>
      </c>
      <c r="Q5" s="86"/>
    </row>
    <row r="6" spans="1:17" ht="22.5" customHeight="1" x14ac:dyDescent="0.3">
      <c r="A6">
        <v>3</v>
      </c>
      <c r="B6" s="3" t="s">
        <v>15</v>
      </c>
      <c r="C6" s="4">
        <v>35</v>
      </c>
      <c r="D6" s="40">
        <v>0</v>
      </c>
      <c r="E6" s="41">
        <f t="shared" si="0"/>
        <v>0</v>
      </c>
      <c r="F6" s="30">
        <v>15</v>
      </c>
      <c r="G6" s="31">
        <f t="shared" si="1"/>
        <v>42.857142857142854</v>
      </c>
      <c r="H6" s="27">
        <v>12</v>
      </c>
      <c r="I6" s="38">
        <f t="shared" si="2"/>
        <v>34.285714285714285</v>
      </c>
      <c r="J6" s="35">
        <v>8</v>
      </c>
      <c r="K6" s="36">
        <f t="shared" si="3"/>
        <v>22.857142857142858</v>
      </c>
      <c r="L6" s="18">
        <v>0</v>
      </c>
      <c r="M6" s="16">
        <f t="shared" si="4"/>
        <v>0</v>
      </c>
      <c r="N6" s="5">
        <v>63</v>
      </c>
      <c r="O6" s="45">
        <v>59</v>
      </c>
      <c r="P6" s="75">
        <f t="shared" si="5"/>
        <v>4</v>
      </c>
      <c r="Q6" s="86"/>
    </row>
    <row r="7" spans="1:17" s="57" customFormat="1" ht="22.5" customHeight="1" x14ac:dyDescent="0.3">
      <c r="A7" s="49">
        <v>4</v>
      </c>
      <c r="B7" s="50" t="s">
        <v>16</v>
      </c>
      <c r="C7" s="53">
        <v>33</v>
      </c>
      <c r="D7" s="40">
        <v>0</v>
      </c>
      <c r="E7" s="41">
        <f t="shared" si="0"/>
        <v>0</v>
      </c>
      <c r="F7" s="30">
        <v>15</v>
      </c>
      <c r="G7" s="31">
        <f t="shared" si="1"/>
        <v>45.454545454545453</v>
      </c>
      <c r="H7" s="27">
        <v>14</v>
      </c>
      <c r="I7" s="38">
        <f t="shared" si="2"/>
        <v>42.424242424242422</v>
      </c>
      <c r="J7" s="35">
        <v>4</v>
      </c>
      <c r="K7" s="36">
        <f t="shared" si="3"/>
        <v>12.121212121212121</v>
      </c>
      <c r="L7" s="18">
        <v>0</v>
      </c>
      <c r="M7" s="16">
        <f t="shared" si="4"/>
        <v>0</v>
      </c>
      <c r="N7" s="52">
        <v>65</v>
      </c>
      <c r="O7" s="58">
        <v>58</v>
      </c>
      <c r="P7" s="76">
        <f t="shared" si="5"/>
        <v>7</v>
      </c>
      <c r="Q7" s="86"/>
    </row>
    <row r="8" spans="1:17" ht="22.5" customHeight="1" x14ac:dyDescent="0.3">
      <c r="A8">
        <v>5</v>
      </c>
      <c r="B8" s="3" t="s">
        <v>17</v>
      </c>
      <c r="C8" s="4">
        <v>11</v>
      </c>
      <c r="D8" s="40">
        <v>0</v>
      </c>
      <c r="E8" s="41">
        <f t="shared" si="0"/>
        <v>0</v>
      </c>
      <c r="F8" s="30">
        <v>8</v>
      </c>
      <c r="G8" s="31">
        <f t="shared" si="1"/>
        <v>72.727272727272734</v>
      </c>
      <c r="H8" s="27">
        <v>2</v>
      </c>
      <c r="I8" s="38">
        <f t="shared" si="2"/>
        <v>18.181818181818183</v>
      </c>
      <c r="J8" s="35">
        <v>1</v>
      </c>
      <c r="K8" s="36">
        <f t="shared" si="3"/>
        <v>9.0909090909090917</v>
      </c>
      <c r="L8" s="18">
        <v>0</v>
      </c>
      <c r="M8" s="16">
        <f t="shared" si="4"/>
        <v>0</v>
      </c>
      <c r="N8" s="5">
        <v>53.4</v>
      </c>
      <c r="O8" s="45">
        <v>54</v>
      </c>
      <c r="P8" s="75">
        <f t="shared" si="5"/>
        <v>-0.60000000000000142</v>
      </c>
      <c r="Q8" s="86"/>
    </row>
    <row r="9" spans="1:17" s="57" customFormat="1" ht="22.5" customHeight="1" x14ac:dyDescent="0.3">
      <c r="A9" s="49">
        <v>6</v>
      </c>
      <c r="B9" s="50" t="s">
        <v>18</v>
      </c>
      <c r="C9" s="53">
        <v>85</v>
      </c>
      <c r="D9" s="40">
        <v>0</v>
      </c>
      <c r="E9" s="41">
        <f t="shared" si="0"/>
        <v>0</v>
      </c>
      <c r="F9" s="30">
        <v>31</v>
      </c>
      <c r="G9" s="31">
        <f t="shared" si="1"/>
        <v>36.470588235294116</v>
      </c>
      <c r="H9" s="27">
        <v>35</v>
      </c>
      <c r="I9" s="38">
        <f t="shared" si="2"/>
        <v>41.176470588235297</v>
      </c>
      <c r="J9" s="35">
        <v>19</v>
      </c>
      <c r="K9" s="36">
        <f t="shared" si="3"/>
        <v>22.352941176470587</v>
      </c>
      <c r="L9" s="18">
        <v>0</v>
      </c>
      <c r="M9" s="16">
        <f t="shared" si="4"/>
        <v>0</v>
      </c>
      <c r="N9" s="53">
        <v>66</v>
      </c>
      <c r="O9" s="58">
        <v>69</v>
      </c>
      <c r="P9" s="76">
        <f t="shared" si="5"/>
        <v>-3</v>
      </c>
      <c r="Q9" s="86"/>
    </row>
    <row r="10" spans="1:17" s="57" customFormat="1" ht="22.5" customHeight="1" x14ac:dyDescent="0.3">
      <c r="A10" s="57">
        <v>7</v>
      </c>
      <c r="B10" s="50" t="s">
        <v>19</v>
      </c>
      <c r="C10" s="53">
        <v>71</v>
      </c>
      <c r="D10" s="40">
        <v>0</v>
      </c>
      <c r="E10" s="41">
        <f t="shared" si="0"/>
        <v>0</v>
      </c>
      <c r="F10" s="30">
        <v>19</v>
      </c>
      <c r="G10" s="31">
        <f t="shared" si="1"/>
        <v>26.760563380281692</v>
      </c>
      <c r="H10" s="27">
        <v>37</v>
      </c>
      <c r="I10" s="38">
        <f t="shared" si="2"/>
        <v>52.112676056338032</v>
      </c>
      <c r="J10" s="35">
        <v>14</v>
      </c>
      <c r="K10" s="36">
        <f t="shared" si="3"/>
        <v>19.718309859154928</v>
      </c>
      <c r="L10" s="18">
        <v>1</v>
      </c>
      <c r="M10" s="16">
        <f t="shared" si="4"/>
        <v>1.408450704225352</v>
      </c>
      <c r="N10" s="52">
        <v>70</v>
      </c>
      <c r="O10" s="58">
        <v>69</v>
      </c>
      <c r="P10" s="76">
        <f t="shared" si="5"/>
        <v>1</v>
      </c>
      <c r="Q10" s="86"/>
    </row>
    <row r="11" spans="1:17" ht="22.5" customHeight="1" x14ac:dyDescent="0.3">
      <c r="A11" s="9">
        <v>8</v>
      </c>
      <c r="B11" s="3" t="s">
        <v>20</v>
      </c>
      <c r="C11" s="4">
        <v>36</v>
      </c>
      <c r="D11" s="40">
        <v>0</v>
      </c>
      <c r="E11" s="41">
        <f t="shared" si="0"/>
        <v>0</v>
      </c>
      <c r="F11" s="30">
        <v>12</v>
      </c>
      <c r="G11" s="31">
        <f t="shared" si="1"/>
        <v>33.333333333333336</v>
      </c>
      <c r="H11" s="27">
        <v>16</v>
      </c>
      <c r="I11" s="38">
        <f t="shared" si="2"/>
        <v>44.444444444444443</v>
      </c>
      <c r="J11" s="35">
        <v>8</v>
      </c>
      <c r="K11" s="36">
        <f t="shared" si="3"/>
        <v>22.222222222222221</v>
      </c>
      <c r="L11" s="18">
        <v>0</v>
      </c>
      <c r="M11" s="16">
        <f t="shared" si="4"/>
        <v>0</v>
      </c>
      <c r="N11" s="5">
        <v>65</v>
      </c>
      <c r="O11" s="45">
        <v>67</v>
      </c>
      <c r="P11" s="75">
        <f t="shared" si="5"/>
        <v>-2</v>
      </c>
      <c r="Q11" s="86"/>
    </row>
    <row r="12" spans="1:17" ht="22.5" customHeight="1" x14ac:dyDescent="0.3">
      <c r="A12">
        <v>9</v>
      </c>
      <c r="B12" s="3" t="s">
        <v>21</v>
      </c>
      <c r="C12" s="4">
        <v>34</v>
      </c>
      <c r="D12" s="40">
        <v>0</v>
      </c>
      <c r="E12" s="41">
        <f t="shared" si="0"/>
        <v>0</v>
      </c>
      <c r="F12" s="30">
        <v>16</v>
      </c>
      <c r="G12" s="31">
        <f t="shared" si="1"/>
        <v>47.058823529411768</v>
      </c>
      <c r="H12" s="27">
        <v>14</v>
      </c>
      <c r="I12" s="38">
        <f t="shared" si="2"/>
        <v>41.176470588235297</v>
      </c>
      <c r="J12" s="35">
        <v>4</v>
      </c>
      <c r="K12" s="36">
        <f t="shared" si="3"/>
        <v>11.764705882352942</v>
      </c>
      <c r="L12" s="18">
        <v>0</v>
      </c>
      <c r="M12" s="16">
        <f t="shared" si="4"/>
        <v>0</v>
      </c>
      <c r="N12" s="5">
        <v>63</v>
      </c>
      <c r="O12" s="45">
        <v>66</v>
      </c>
      <c r="P12" s="75">
        <f t="shared" si="5"/>
        <v>-3</v>
      </c>
      <c r="Q12" s="86"/>
    </row>
    <row r="13" spans="1:17" s="64" customFormat="1" ht="22.5" customHeight="1" x14ac:dyDescent="0.3">
      <c r="A13" s="59">
        <v>10</v>
      </c>
      <c r="B13" s="60" t="s">
        <v>22</v>
      </c>
      <c r="C13" s="61">
        <v>45</v>
      </c>
      <c r="D13" s="40">
        <v>0</v>
      </c>
      <c r="E13" s="41">
        <f t="shared" si="0"/>
        <v>0</v>
      </c>
      <c r="F13" s="30">
        <v>24</v>
      </c>
      <c r="G13" s="31">
        <f t="shared" si="1"/>
        <v>53.333333333333336</v>
      </c>
      <c r="H13" s="27">
        <v>14</v>
      </c>
      <c r="I13" s="38">
        <f t="shared" si="2"/>
        <v>31.111111111111111</v>
      </c>
      <c r="J13" s="35">
        <v>7</v>
      </c>
      <c r="K13" s="36">
        <f t="shared" si="3"/>
        <v>15.555555555555555</v>
      </c>
      <c r="L13" s="18">
        <v>0</v>
      </c>
      <c r="M13" s="16">
        <f t="shared" si="4"/>
        <v>0</v>
      </c>
      <c r="N13" s="62">
        <v>60</v>
      </c>
      <c r="O13" s="63">
        <v>68</v>
      </c>
      <c r="P13" s="82">
        <f t="shared" si="5"/>
        <v>-8</v>
      </c>
      <c r="Q13" s="86"/>
    </row>
    <row r="14" spans="1:17" ht="22.5" customHeight="1" x14ac:dyDescent="0.3">
      <c r="A14">
        <v>11</v>
      </c>
      <c r="B14" s="3" t="s">
        <v>23</v>
      </c>
      <c r="C14" s="4">
        <v>16</v>
      </c>
      <c r="D14" s="40">
        <v>0</v>
      </c>
      <c r="E14" s="41">
        <f t="shared" si="0"/>
        <v>0</v>
      </c>
      <c r="F14" s="30">
        <v>5</v>
      </c>
      <c r="G14" s="31">
        <f t="shared" si="1"/>
        <v>31.25</v>
      </c>
      <c r="H14" s="27">
        <v>10</v>
      </c>
      <c r="I14" s="38">
        <f t="shared" si="2"/>
        <v>62.5</v>
      </c>
      <c r="J14" s="35">
        <v>1</v>
      </c>
      <c r="K14" s="36">
        <f t="shared" si="3"/>
        <v>6.25</v>
      </c>
      <c r="L14" s="18">
        <v>0</v>
      </c>
      <c r="M14" s="16">
        <f t="shared" si="4"/>
        <v>0</v>
      </c>
      <c r="N14" s="5">
        <v>65</v>
      </c>
      <c r="O14" s="45">
        <v>0</v>
      </c>
      <c r="P14" s="75">
        <f t="shared" si="5"/>
        <v>65</v>
      </c>
      <c r="Q14" s="86"/>
    </row>
    <row r="15" spans="1:17" ht="22.5" customHeight="1" x14ac:dyDescent="0.25">
      <c r="B15" s="3" t="s">
        <v>24</v>
      </c>
      <c r="C15" s="4">
        <v>11</v>
      </c>
      <c r="D15" s="40">
        <v>0</v>
      </c>
      <c r="E15" s="41">
        <v>0</v>
      </c>
      <c r="F15" s="30">
        <v>4</v>
      </c>
      <c r="G15" s="31">
        <v>36.36</v>
      </c>
      <c r="H15" s="27">
        <v>6</v>
      </c>
      <c r="I15" s="38">
        <v>54.6</v>
      </c>
      <c r="J15" s="35">
        <v>1</v>
      </c>
      <c r="K15" s="36">
        <v>9</v>
      </c>
      <c r="L15" s="71">
        <v>0</v>
      </c>
      <c r="M15" s="71"/>
      <c r="N15" s="5">
        <v>62.5</v>
      </c>
      <c r="O15" s="45">
        <v>0</v>
      </c>
      <c r="P15" s="75">
        <f t="shared" si="5"/>
        <v>62.5</v>
      </c>
      <c r="Q15" s="86"/>
    </row>
    <row r="16" spans="1:17" ht="22.5" customHeight="1" x14ac:dyDescent="0.3">
      <c r="A16" s="9">
        <v>12</v>
      </c>
      <c r="B16" s="3" t="s">
        <v>27</v>
      </c>
      <c r="C16" s="4">
        <v>15</v>
      </c>
      <c r="D16" s="40">
        <v>0</v>
      </c>
      <c r="E16" s="41">
        <f t="shared" si="0"/>
        <v>0</v>
      </c>
      <c r="F16" s="30">
        <v>9</v>
      </c>
      <c r="G16" s="31">
        <f t="shared" si="1"/>
        <v>60</v>
      </c>
      <c r="H16" s="27">
        <v>6</v>
      </c>
      <c r="I16" s="38">
        <f t="shared" si="2"/>
        <v>40</v>
      </c>
      <c r="J16" s="35">
        <v>0</v>
      </c>
      <c r="K16" s="36">
        <f t="shared" si="3"/>
        <v>0</v>
      </c>
      <c r="L16" s="18">
        <v>0</v>
      </c>
      <c r="M16" s="16">
        <f t="shared" si="4"/>
        <v>0</v>
      </c>
      <c r="N16" s="5">
        <v>50</v>
      </c>
      <c r="O16" s="45">
        <v>59</v>
      </c>
      <c r="P16" s="75">
        <f t="shared" si="5"/>
        <v>-9</v>
      </c>
      <c r="Q16" s="86"/>
    </row>
    <row r="17" spans="2:17" ht="18.75" x14ac:dyDescent="0.25">
      <c r="B17" s="8" t="s">
        <v>11</v>
      </c>
      <c r="C17" s="4">
        <f>SUM(C4:C16)</f>
        <v>496</v>
      </c>
      <c r="D17" s="20">
        <f>SUM(D4:D16)</f>
        <v>0</v>
      </c>
      <c r="E17" s="21">
        <f t="shared" si="0"/>
        <v>0</v>
      </c>
      <c r="F17" s="30">
        <f>SUM(F4:F16)</f>
        <v>193</v>
      </c>
      <c r="G17" s="31">
        <f t="shared" si="1"/>
        <v>38.911290322580648</v>
      </c>
      <c r="H17" s="27">
        <f>SUM(H4:H16)</f>
        <v>211</v>
      </c>
      <c r="I17" s="38">
        <f t="shared" si="2"/>
        <v>42.54032258064516</v>
      </c>
      <c r="J17" s="35">
        <f>SUM(J4:J16)</f>
        <v>91</v>
      </c>
      <c r="K17" s="36">
        <f t="shared" si="3"/>
        <v>18.346774193548388</v>
      </c>
      <c r="L17" s="16">
        <f>SUM(L4:L16)</f>
        <v>1</v>
      </c>
      <c r="M17" s="16">
        <f t="shared" si="4"/>
        <v>0.20161290322580644</v>
      </c>
      <c r="N17" s="7">
        <f>AVERAGE(N4:N16)</f>
        <v>62.966153846153844</v>
      </c>
      <c r="O17" s="47">
        <v>63</v>
      </c>
      <c r="P17" s="75">
        <f t="shared" si="5"/>
        <v>-3.3846153846155858E-2</v>
      </c>
      <c r="Q17" s="77">
        <v>53.99</v>
      </c>
    </row>
  </sheetData>
  <mergeCells count="12">
    <mergeCell ref="Q2:Q16"/>
    <mergeCell ref="P2:P3"/>
    <mergeCell ref="B1:P1"/>
    <mergeCell ref="A2:A3"/>
    <mergeCell ref="B2:B3"/>
    <mergeCell ref="C2:C3"/>
    <mergeCell ref="D2:E2"/>
    <mergeCell ref="F2:G2"/>
    <mergeCell ref="H2:I2"/>
    <mergeCell ref="J2:K2"/>
    <mergeCell ref="N2:N3"/>
    <mergeCell ref="O2:O3"/>
  </mergeCell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workbookViewId="0">
      <selection activeCell="P2" sqref="P2:P6"/>
    </sheetView>
  </sheetViews>
  <sheetFormatPr defaultRowHeight="15" x14ac:dyDescent="0.25"/>
  <cols>
    <col min="2" max="2" width="39.42578125" customWidth="1"/>
    <col min="3" max="3" width="12.5703125" customWidth="1"/>
    <col min="13" max="13" width="11.28515625" customWidth="1"/>
    <col min="14" max="14" width="10.7109375" customWidth="1"/>
    <col min="15" max="15" width="11.85546875" customWidth="1"/>
    <col min="16" max="16" width="18.28515625" customWidth="1"/>
  </cols>
  <sheetData>
    <row r="1" spans="1:16" x14ac:dyDescent="0.25">
      <c r="B1" s="92" t="s">
        <v>34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6" ht="31.5" x14ac:dyDescent="0.25">
      <c r="A2" s="87" t="s">
        <v>25</v>
      </c>
      <c r="B2" s="96" t="s">
        <v>8</v>
      </c>
      <c r="C2" s="98" t="s">
        <v>0</v>
      </c>
      <c r="D2" s="106" t="s">
        <v>1</v>
      </c>
      <c r="E2" s="107"/>
      <c r="F2" s="102" t="s">
        <v>2</v>
      </c>
      <c r="G2" s="103"/>
      <c r="H2" s="104" t="s">
        <v>3</v>
      </c>
      <c r="I2" s="105"/>
      <c r="J2" s="88" t="s">
        <v>4</v>
      </c>
      <c r="K2" s="89"/>
      <c r="L2" s="42" t="s">
        <v>5</v>
      </c>
      <c r="M2" s="90" t="s">
        <v>9</v>
      </c>
      <c r="N2" s="90" t="s">
        <v>12</v>
      </c>
      <c r="O2" s="94" t="s">
        <v>10</v>
      </c>
      <c r="P2" s="86" t="s">
        <v>39</v>
      </c>
    </row>
    <row r="3" spans="1:16" ht="15.75" x14ac:dyDescent="0.25">
      <c r="A3" s="87"/>
      <c r="B3" s="97"/>
      <c r="C3" s="99"/>
      <c r="D3" s="39" t="s">
        <v>6</v>
      </c>
      <c r="E3" s="39" t="s">
        <v>7</v>
      </c>
      <c r="F3" s="29" t="s">
        <v>6</v>
      </c>
      <c r="G3" s="29" t="s">
        <v>7</v>
      </c>
      <c r="H3" s="26" t="s">
        <v>6</v>
      </c>
      <c r="I3" s="26" t="s">
        <v>7</v>
      </c>
      <c r="J3" s="34" t="s">
        <v>6</v>
      </c>
      <c r="K3" s="34" t="s">
        <v>7</v>
      </c>
      <c r="L3" s="33" t="s">
        <v>6</v>
      </c>
      <c r="M3" s="91"/>
      <c r="N3" s="91"/>
      <c r="O3" s="95"/>
      <c r="P3" s="86"/>
    </row>
    <row r="4" spans="1:16" ht="20.25" customHeight="1" x14ac:dyDescent="0.3">
      <c r="A4">
        <v>1</v>
      </c>
      <c r="B4" s="3" t="s">
        <v>14</v>
      </c>
      <c r="C4" s="4">
        <v>2</v>
      </c>
      <c r="D4" s="40">
        <v>0</v>
      </c>
      <c r="E4" s="41">
        <f>(D4*100)/2</f>
        <v>0</v>
      </c>
      <c r="F4" s="30">
        <v>2</v>
      </c>
      <c r="G4" s="31">
        <f>(F4*100)/C4</f>
        <v>100</v>
      </c>
      <c r="H4" s="27">
        <v>0</v>
      </c>
      <c r="I4" s="27">
        <f>(H4*100)/2</f>
        <v>0</v>
      </c>
      <c r="J4" s="35">
        <v>0</v>
      </c>
      <c r="K4" s="36">
        <f>(J4*100)/2</f>
        <v>0</v>
      </c>
      <c r="L4" s="43">
        <v>0</v>
      </c>
      <c r="M4" s="7">
        <v>44</v>
      </c>
      <c r="N4" s="45">
        <v>41</v>
      </c>
      <c r="O4" s="75">
        <f>(M4-N4)</f>
        <v>3</v>
      </c>
      <c r="P4" s="86"/>
    </row>
    <row r="5" spans="1:16" ht="20.25" customHeight="1" x14ac:dyDescent="0.3">
      <c r="A5">
        <v>2</v>
      </c>
      <c r="B5" s="3" t="s">
        <v>18</v>
      </c>
      <c r="C5" s="4">
        <v>1</v>
      </c>
      <c r="D5" s="40">
        <v>0</v>
      </c>
      <c r="E5" s="41">
        <f t="shared" ref="E5:E7" si="0">(D5*100)/2</f>
        <v>0</v>
      </c>
      <c r="F5" s="30">
        <v>1</v>
      </c>
      <c r="G5" s="31">
        <f t="shared" ref="G5:G7" si="1">(F5*100)/C5</f>
        <v>100</v>
      </c>
      <c r="H5" s="27">
        <v>0</v>
      </c>
      <c r="I5" s="27">
        <f t="shared" ref="I5:I7" si="2">(H5*100)/2</f>
        <v>0</v>
      </c>
      <c r="J5" s="35">
        <v>0</v>
      </c>
      <c r="K5" s="36">
        <f t="shared" ref="K5:K7" si="3">(J5*100)/2</f>
        <v>0</v>
      </c>
      <c r="L5" s="43">
        <v>0</v>
      </c>
      <c r="M5" s="4">
        <v>42</v>
      </c>
      <c r="N5" s="45">
        <v>0</v>
      </c>
      <c r="O5" s="75">
        <f t="shared" ref="O5:O7" si="4">(M5-N5)</f>
        <v>42</v>
      </c>
      <c r="P5" s="86"/>
    </row>
    <row r="6" spans="1:16" ht="20.25" customHeight="1" x14ac:dyDescent="0.3">
      <c r="A6">
        <v>3</v>
      </c>
      <c r="B6" s="3" t="s">
        <v>23</v>
      </c>
      <c r="C6" s="4">
        <v>1</v>
      </c>
      <c r="D6" s="40">
        <v>0</v>
      </c>
      <c r="E6" s="41">
        <f t="shared" si="0"/>
        <v>0</v>
      </c>
      <c r="F6" s="30">
        <v>1</v>
      </c>
      <c r="G6" s="31">
        <f t="shared" si="1"/>
        <v>100</v>
      </c>
      <c r="H6" s="27">
        <v>0</v>
      </c>
      <c r="I6" s="27">
        <f t="shared" si="2"/>
        <v>0</v>
      </c>
      <c r="J6" s="35">
        <v>0</v>
      </c>
      <c r="K6" s="36">
        <f t="shared" si="3"/>
        <v>0</v>
      </c>
      <c r="L6" s="43">
        <v>0</v>
      </c>
      <c r="M6" s="5">
        <v>54</v>
      </c>
      <c r="N6" s="45">
        <v>0</v>
      </c>
      <c r="O6" s="75">
        <f t="shared" si="4"/>
        <v>54</v>
      </c>
      <c r="P6" s="86"/>
    </row>
    <row r="7" spans="1:16" ht="18.75" x14ac:dyDescent="0.3">
      <c r="B7" s="8" t="s">
        <v>26</v>
      </c>
      <c r="C7" s="4">
        <f>SUM(C4:C6)</f>
        <v>4</v>
      </c>
      <c r="D7" s="40">
        <v>0</v>
      </c>
      <c r="E7" s="41">
        <f t="shared" si="0"/>
        <v>0</v>
      </c>
      <c r="F7" s="30">
        <v>4</v>
      </c>
      <c r="G7" s="31">
        <f t="shared" si="1"/>
        <v>100</v>
      </c>
      <c r="H7" s="27">
        <v>0</v>
      </c>
      <c r="I7" s="27">
        <f t="shared" si="2"/>
        <v>0</v>
      </c>
      <c r="J7" s="35">
        <v>0</v>
      </c>
      <c r="K7" s="36">
        <f t="shared" si="3"/>
        <v>0</v>
      </c>
      <c r="L7" s="43">
        <v>0</v>
      </c>
      <c r="M7" s="4">
        <f>AVERAGE(M4:M6)</f>
        <v>46.666666666666664</v>
      </c>
      <c r="N7" s="47">
        <f>AVERAGEIF(N4:N6,"&gt;0")</f>
        <v>41</v>
      </c>
      <c r="O7" s="75">
        <f t="shared" si="4"/>
        <v>5.6666666666666643</v>
      </c>
      <c r="P7" s="77">
        <v>39.090000000000003</v>
      </c>
    </row>
    <row r="8" spans="1:16" x14ac:dyDescent="0.25">
      <c r="M8" s="25"/>
    </row>
    <row r="9" spans="1:16" x14ac:dyDescent="0.25">
      <c r="M9" s="25"/>
    </row>
    <row r="10" spans="1:16" x14ac:dyDescent="0.25">
      <c r="M10" s="25"/>
    </row>
  </sheetData>
  <mergeCells count="12">
    <mergeCell ref="P2:P6"/>
    <mergeCell ref="O2:O3"/>
    <mergeCell ref="B1:O1"/>
    <mergeCell ref="A2:A3"/>
    <mergeCell ref="B2:B3"/>
    <mergeCell ref="C2:C3"/>
    <mergeCell ref="D2:E2"/>
    <mergeCell ref="F2:G2"/>
    <mergeCell ref="H2:I2"/>
    <mergeCell ref="J2:K2"/>
    <mergeCell ref="M2:M3"/>
    <mergeCell ref="N2:N3"/>
  </mergeCells>
  <pageMargins left="0.7" right="0.7" top="0.75" bottom="0.75" header="0.3" footer="0.3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workbookViewId="0">
      <selection activeCell="P2" sqref="P2:P12"/>
    </sheetView>
  </sheetViews>
  <sheetFormatPr defaultRowHeight="15" x14ac:dyDescent="0.25"/>
  <cols>
    <col min="1" max="1" width="6.5703125" customWidth="1"/>
    <col min="2" max="2" width="41.85546875" customWidth="1"/>
    <col min="16" max="16" width="17.5703125" customWidth="1"/>
  </cols>
  <sheetData>
    <row r="1" spans="1:16" x14ac:dyDescent="0.25">
      <c r="B1" s="92" t="s">
        <v>33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6" ht="31.5" x14ac:dyDescent="0.25">
      <c r="A2" s="87" t="s">
        <v>25</v>
      </c>
      <c r="B2" s="96" t="s">
        <v>8</v>
      </c>
      <c r="C2" s="98" t="s">
        <v>0</v>
      </c>
      <c r="D2" s="106" t="s">
        <v>1</v>
      </c>
      <c r="E2" s="107"/>
      <c r="F2" s="102" t="s">
        <v>2</v>
      </c>
      <c r="G2" s="103"/>
      <c r="H2" s="104" t="s">
        <v>3</v>
      </c>
      <c r="I2" s="105"/>
      <c r="J2" s="88" t="s">
        <v>4</v>
      </c>
      <c r="K2" s="89"/>
      <c r="L2" s="1" t="s">
        <v>5</v>
      </c>
      <c r="M2" s="90" t="s">
        <v>9</v>
      </c>
      <c r="N2" s="90" t="s">
        <v>12</v>
      </c>
      <c r="O2" s="94" t="s">
        <v>10</v>
      </c>
      <c r="P2" s="86" t="s">
        <v>39</v>
      </c>
    </row>
    <row r="3" spans="1:16" ht="15.75" x14ac:dyDescent="0.25">
      <c r="A3" s="87"/>
      <c r="B3" s="97"/>
      <c r="C3" s="99"/>
      <c r="D3" s="39" t="s">
        <v>6</v>
      </c>
      <c r="E3" s="39" t="s">
        <v>7</v>
      </c>
      <c r="F3" s="29" t="s">
        <v>6</v>
      </c>
      <c r="G3" s="29" t="s">
        <v>7</v>
      </c>
      <c r="H3" s="26" t="s">
        <v>6</v>
      </c>
      <c r="I3" s="26" t="s">
        <v>7</v>
      </c>
      <c r="J3" s="34" t="s">
        <v>6</v>
      </c>
      <c r="K3" s="34" t="s">
        <v>7</v>
      </c>
      <c r="L3" s="2" t="s">
        <v>6</v>
      </c>
      <c r="M3" s="91"/>
      <c r="N3" s="91"/>
      <c r="O3" s="95"/>
      <c r="P3" s="86"/>
    </row>
    <row r="4" spans="1:16" ht="24" customHeight="1" x14ac:dyDescent="0.25">
      <c r="A4">
        <v>1</v>
      </c>
      <c r="B4" s="3" t="s">
        <v>13</v>
      </c>
      <c r="C4" s="4">
        <v>5</v>
      </c>
      <c r="D4" s="40">
        <v>0</v>
      </c>
      <c r="E4" s="41">
        <f>(D4*100)/5</f>
        <v>0</v>
      </c>
      <c r="F4" s="30">
        <v>5</v>
      </c>
      <c r="G4" s="31">
        <f>(F4*100)/C4</f>
        <v>100</v>
      </c>
      <c r="H4" s="27">
        <v>0</v>
      </c>
      <c r="I4" s="38">
        <f>(H4*100)/C4</f>
        <v>0</v>
      </c>
      <c r="J4" s="35">
        <v>0</v>
      </c>
      <c r="K4" s="36">
        <f>(J4*100)/C4</f>
        <v>0</v>
      </c>
      <c r="L4" s="71">
        <v>0</v>
      </c>
      <c r="M4" s="5">
        <v>63</v>
      </c>
      <c r="N4" s="45">
        <v>63.2</v>
      </c>
      <c r="O4" s="75">
        <f>(M4-N4)</f>
        <v>-0.20000000000000284</v>
      </c>
      <c r="P4" s="86"/>
    </row>
    <row r="5" spans="1:16" ht="24" customHeight="1" x14ac:dyDescent="0.25">
      <c r="A5">
        <v>2</v>
      </c>
      <c r="B5" s="3" t="s">
        <v>14</v>
      </c>
      <c r="C5" s="4">
        <v>4</v>
      </c>
      <c r="D5" s="40">
        <v>0</v>
      </c>
      <c r="E5" s="41">
        <f t="shared" ref="E5:E13" si="0">(D5*100)/5</f>
        <v>0</v>
      </c>
      <c r="F5" s="30">
        <v>4</v>
      </c>
      <c r="G5" s="31">
        <f t="shared" ref="G5:G13" si="1">(F5*100)/C5</f>
        <v>100</v>
      </c>
      <c r="H5" s="27">
        <v>0</v>
      </c>
      <c r="I5" s="38">
        <f t="shared" ref="I5:I13" si="2">(H5*100)/C5</f>
        <v>0</v>
      </c>
      <c r="J5" s="35">
        <v>0</v>
      </c>
      <c r="K5" s="36">
        <f t="shared" ref="K5:K13" si="3">(J5*100)/C5</f>
        <v>0</v>
      </c>
      <c r="L5" s="71">
        <v>0</v>
      </c>
      <c r="M5" s="7">
        <v>41</v>
      </c>
      <c r="N5" s="45"/>
      <c r="O5" s="75">
        <f t="shared" ref="O5:O13" si="4">(M5-N5)</f>
        <v>41</v>
      </c>
      <c r="P5" s="86"/>
    </row>
    <row r="6" spans="1:16" ht="24" customHeight="1" x14ac:dyDescent="0.25">
      <c r="A6">
        <v>3</v>
      </c>
      <c r="B6" s="3" t="s">
        <v>15</v>
      </c>
      <c r="C6" s="4">
        <v>1</v>
      </c>
      <c r="D6" s="40">
        <v>0</v>
      </c>
      <c r="E6" s="41">
        <f t="shared" si="0"/>
        <v>0</v>
      </c>
      <c r="F6" s="30">
        <v>1</v>
      </c>
      <c r="G6" s="31">
        <f t="shared" si="1"/>
        <v>100</v>
      </c>
      <c r="H6" s="27">
        <v>0</v>
      </c>
      <c r="I6" s="38">
        <f t="shared" si="2"/>
        <v>0</v>
      </c>
      <c r="J6" s="35">
        <v>0</v>
      </c>
      <c r="K6" s="36">
        <f t="shared" si="3"/>
        <v>0</v>
      </c>
      <c r="L6" s="71">
        <v>0</v>
      </c>
      <c r="M6" s="5">
        <v>49</v>
      </c>
      <c r="N6" s="45"/>
      <c r="O6" s="75">
        <f t="shared" si="4"/>
        <v>49</v>
      </c>
      <c r="P6" s="86"/>
    </row>
    <row r="7" spans="1:16" ht="24" customHeight="1" x14ac:dyDescent="0.25">
      <c r="A7">
        <v>4</v>
      </c>
      <c r="B7" s="3" t="s">
        <v>16</v>
      </c>
      <c r="C7" s="4">
        <v>3</v>
      </c>
      <c r="D7" s="40">
        <v>0</v>
      </c>
      <c r="E7" s="41">
        <f t="shared" si="0"/>
        <v>0</v>
      </c>
      <c r="F7" s="30">
        <v>3</v>
      </c>
      <c r="G7" s="31">
        <f t="shared" si="1"/>
        <v>100</v>
      </c>
      <c r="H7" s="27">
        <v>0</v>
      </c>
      <c r="I7" s="38">
        <f t="shared" si="2"/>
        <v>0</v>
      </c>
      <c r="J7" s="35">
        <v>0</v>
      </c>
      <c r="K7" s="36">
        <f t="shared" si="3"/>
        <v>0</v>
      </c>
      <c r="L7" s="71">
        <v>0</v>
      </c>
      <c r="M7" s="5">
        <v>44</v>
      </c>
      <c r="N7" s="45"/>
      <c r="O7" s="75">
        <f t="shared" si="4"/>
        <v>44</v>
      </c>
      <c r="P7" s="86"/>
    </row>
    <row r="8" spans="1:16" ht="24" customHeight="1" x14ac:dyDescent="0.25">
      <c r="A8">
        <v>5</v>
      </c>
      <c r="B8" s="3" t="s">
        <v>18</v>
      </c>
      <c r="C8" s="4">
        <v>5</v>
      </c>
      <c r="D8" s="40">
        <v>0</v>
      </c>
      <c r="E8" s="41">
        <f t="shared" si="0"/>
        <v>0</v>
      </c>
      <c r="F8" s="30">
        <v>3</v>
      </c>
      <c r="G8" s="31">
        <f t="shared" si="1"/>
        <v>60</v>
      </c>
      <c r="H8" s="27">
        <v>2</v>
      </c>
      <c r="I8" s="38">
        <f t="shared" si="2"/>
        <v>40</v>
      </c>
      <c r="J8" s="35">
        <v>0</v>
      </c>
      <c r="K8" s="36">
        <f t="shared" si="3"/>
        <v>0</v>
      </c>
      <c r="L8" s="71">
        <v>0</v>
      </c>
      <c r="M8" s="4">
        <v>53</v>
      </c>
      <c r="N8" s="45">
        <v>56</v>
      </c>
      <c r="O8" s="75">
        <f t="shared" si="4"/>
        <v>-3</v>
      </c>
      <c r="P8" s="86"/>
    </row>
    <row r="9" spans="1:16" s="57" customFormat="1" ht="24" customHeight="1" x14ac:dyDescent="0.25">
      <c r="A9" s="57">
        <v>6</v>
      </c>
      <c r="B9" s="50" t="s">
        <v>20</v>
      </c>
      <c r="C9" s="53">
        <v>2</v>
      </c>
      <c r="D9" s="40">
        <v>0</v>
      </c>
      <c r="E9" s="41">
        <f t="shared" si="0"/>
        <v>0</v>
      </c>
      <c r="F9" s="30">
        <v>1</v>
      </c>
      <c r="G9" s="31">
        <f t="shared" si="1"/>
        <v>50</v>
      </c>
      <c r="H9" s="27">
        <v>1</v>
      </c>
      <c r="I9" s="38">
        <f t="shared" si="2"/>
        <v>50</v>
      </c>
      <c r="J9" s="35">
        <v>0</v>
      </c>
      <c r="K9" s="36">
        <f t="shared" si="3"/>
        <v>0</v>
      </c>
      <c r="L9" s="71">
        <v>0</v>
      </c>
      <c r="M9" s="52">
        <v>54</v>
      </c>
      <c r="N9" s="58">
        <v>59</v>
      </c>
      <c r="O9" s="76">
        <f t="shared" si="4"/>
        <v>-5</v>
      </c>
      <c r="P9" s="86"/>
    </row>
    <row r="10" spans="1:16" ht="24" customHeight="1" x14ac:dyDescent="0.25">
      <c r="A10">
        <v>7</v>
      </c>
      <c r="B10" s="3" t="s">
        <v>21</v>
      </c>
      <c r="C10" s="4">
        <v>2</v>
      </c>
      <c r="D10" s="40">
        <v>0</v>
      </c>
      <c r="E10" s="41">
        <f t="shared" si="0"/>
        <v>0</v>
      </c>
      <c r="F10" s="30">
        <v>1</v>
      </c>
      <c r="G10" s="31">
        <f t="shared" si="1"/>
        <v>50</v>
      </c>
      <c r="H10" s="27">
        <v>1</v>
      </c>
      <c r="I10" s="38">
        <f t="shared" si="2"/>
        <v>50</v>
      </c>
      <c r="J10" s="35">
        <v>0</v>
      </c>
      <c r="K10" s="36">
        <f t="shared" si="3"/>
        <v>0</v>
      </c>
      <c r="L10" s="71">
        <v>0</v>
      </c>
      <c r="M10" s="5">
        <v>50</v>
      </c>
      <c r="N10" s="45">
        <v>26</v>
      </c>
      <c r="O10" s="75">
        <f t="shared" si="4"/>
        <v>24</v>
      </c>
      <c r="P10" s="86"/>
    </row>
    <row r="11" spans="1:16" ht="24" customHeight="1" x14ac:dyDescent="0.25">
      <c r="A11">
        <v>8</v>
      </c>
      <c r="B11" s="3" t="s">
        <v>22</v>
      </c>
      <c r="C11" s="4">
        <v>3</v>
      </c>
      <c r="D11" s="40">
        <v>2</v>
      </c>
      <c r="E11" s="41">
        <f t="shared" si="0"/>
        <v>40</v>
      </c>
      <c r="F11" s="30">
        <v>1</v>
      </c>
      <c r="G11" s="31">
        <f t="shared" si="1"/>
        <v>33.333333333333336</v>
      </c>
      <c r="H11" s="27">
        <v>0</v>
      </c>
      <c r="I11" s="38">
        <f t="shared" si="2"/>
        <v>0</v>
      </c>
      <c r="J11" s="35">
        <v>0</v>
      </c>
      <c r="K11" s="36">
        <f t="shared" si="3"/>
        <v>0</v>
      </c>
      <c r="L11" s="71">
        <v>0</v>
      </c>
      <c r="M11" s="5">
        <v>23</v>
      </c>
      <c r="N11" s="45">
        <v>91</v>
      </c>
      <c r="O11" s="75">
        <f t="shared" si="4"/>
        <v>-68</v>
      </c>
      <c r="P11" s="86"/>
    </row>
    <row r="12" spans="1:16" ht="24" customHeight="1" x14ac:dyDescent="0.25">
      <c r="A12">
        <v>9</v>
      </c>
      <c r="B12" s="3" t="s">
        <v>23</v>
      </c>
      <c r="C12" s="4">
        <v>1</v>
      </c>
      <c r="D12" s="40">
        <v>0</v>
      </c>
      <c r="E12" s="41">
        <f t="shared" si="0"/>
        <v>0</v>
      </c>
      <c r="F12" s="30">
        <v>0</v>
      </c>
      <c r="G12" s="31">
        <f t="shared" si="1"/>
        <v>0</v>
      </c>
      <c r="H12" s="27">
        <v>1</v>
      </c>
      <c r="I12" s="38">
        <f t="shared" si="2"/>
        <v>100</v>
      </c>
      <c r="J12" s="35">
        <v>0</v>
      </c>
      <c r="K12" s="36">
        <f t="shared" si="3"/>
        <v>0</v>
      </c>
      <c r="L12" s="71">
        <v>0</v>
      </c>
      <c r="M12" s="5">
        <v>63</v>
      </c>
      <c r="N12" s="45"/>
      <c r="O12" s="75">
        <f t="shared" si="4"/>
        <v>63</v>
      </c>
      <c r="P12" s="86"/>
    </row>
    <row r="13" spans="1:16" ht="18.75" x14ac:dyDescent="0.25">
      <c r="A13">
        <v>5</v>
      </c>
      <c r="B13" s="8" t="s">
        <v>11</v>
      </c>
      <c r="C13" s="4">
        <f>SUM(C4:C12)</f>
        <v>26</v>
      </c>
      <c r="D13" s="40">
        <v>2</v>
      </c>
      <c r="E13" s="41">
        <f t="shared" si="0"/>
        <v>40</v>
      </c>
      <c r="F13" s="30">
        <f>SUM(F4:F12)</f>
        <v>19</v>
      </c>
      <c r="G13" s="31">
        <f t="shared" si="1"/>
        <v>73.07692307692308</v>
      </c>
      <c r="H13" s="27">
        <f>SUM(H4:H12)</f>
        <v>5</v>
      </c>
      <c r="I13" s="38">
        <f t="shared" si="2"/>
        <v>19.23076923076923</v>
      </c>
      <c r="J13" s="35">
        <v>0</v>
      </c>
      <c r="K13" s="36">
        <f t="shared" si="3"/>
        <v>0</v>
      </c>
      <c r="L13" s="71">
        <v>0</v>
      </c>
      <c r="M13" s="4">
        <f>AVERAGE(M4:M12)</f>
        <v>48.888888888888886</v>
      </c>
      <c r="N13" s="47">
        <f>AVERAGEIF(N4:N12,"&gt;0")</f>
        <v>59.04</v>
      </c>
      <c r="O13" s="75">
        <f t="shared" si="4"/>
        <v>-10.151111111111113</v>
      </c>
      <c r="P13" s="77">
        <v>49.03</v>
      </c>
    </row>
    <row r="14" spans="1:16" s="57" customFormat="1" x14ac:dyDescent="0.25"/>
  </sheetData>
  <mergeCells count="12">
    <mergeCell ref="P2:P12"/>
    <mergeCell ref="O2:O3"/>
    <mergeCell ref="B1:O1"/>
    <mergeCell ref="A2:A3"/>
    <mergeCell ref="B2:B3"/>
    <mergeCell ref="C2:C3"/>
    <mergeCell ref="D2:E2"/>
    <mergeCell ref="F2:G2"/>
    <mergeCell ref="H2:I2"/>
    <mergeCell ref="J2:K2"/>
    <mergeCell ref="M2:M3"/>
    <mergeCell ref="N2:N3"/>
  </mergeCells>
  <pageMargins left="0.7" right="0.7" top="0.75" bottom="0.75" header="0.3" footer="0.3"/>
  <pageSetup paperSize="9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workbookViewId="0">
      <selection activeCell="K29" sqref="K29"/>
    </sheetView>
  </sheetViews>
  <sheetFormatPr defaultRowHeight="15" x14ac:dyDescent="0.25"/>
  <cols>
    <col min="2" max="2" width="44.28515625" customWidth="1"/>
    <col min="17" max="17" width="17.7109375" customWidth="1"/>
  </cols>
  <sheetData>
    <row r="2" spans="1:17" x14ac:dyDescent="0.25">
      <c r="B2" s="92" t="s">
        <v>29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7" ht="31.5" x14ac:dyDescent="0.25">
      <c r="A3" s="87" t="s">
        <v>25</v>
      </c>
      <c r="B3" s="96" t="s">
        <v>8</v>
      </c>
      <c r="C3" s="98" t="s">
        <v>0</v>
      </c>
      <c r="D3" s="100" t="s">
        <v>1</v>
      </c>
      <c r="E3" s="101"/>
      <c r="F3" s="102" t="s">
        <v>2</v>
      </c>
      <c r="G3" s="103"/>
      <c r="H3" s="104" t="s">
        <v>3</v>
      </c>
      <c r="I3" s="105"/>
      <c r="J3" s="88" t="s">
        <v>4</v>
      </c>
      <c r="K3" s="89"/>
      <c r="L3" s="12" t="s">
        <v>5</v>
      </c>
      <c r="M3" s="13"/>
      <c r="N3" s="90" t="s">
        <v>9</v>
      </c>
      <c r="O3" s="90" t="s">
        <v>12</v>
      </c>
      <c r="P3" s="94" t="s">
        <v>10</v>
      </c>
      <c r="Q3" s="86" t="s">
        <v>40</v>
      </c>
    </row>
    <row r="4" spans="1:17" ht="15.75" x14ac:dyDescent="0.25">
      <c r="A4" s="87"/>
      <c r="B4" s="97"/>
      <c r="C4" s="99"/>
      <c r="D4" s="19" t="s">
        <v>6</v>
      </c>
      <c r="E4" s="19" t="s">
        <v>7</v>
      </c>
      <c r="F4" s="29" t="s">
        <v>6</v>
      </c>
      <c r="G4" s="29" t="s">
        <v>7</v>
      </c>
      <c r="H4" s="26" t="s">
        <v>6</v>
      </c>
      <c r="I4" s="26" t="s">
        <v>7</v>
      </c>
      <c r="J4" s="34" t="s">
        <v>6</v>
      </c>
      <c r="K4" s="34" t="s">
        <v>7</v>
      </c>
      <c r="L4" s="14" t="s">
        <v>6</v>
      </c>
      <c r="M4" s="15" t="s">
        <v>7</v>
      </c>
      <c r="N4" s="91"/>
      <c r="O4" s="91"/>
      <c r="P4" s="95"/>
      <c r="Q4" s="86"/>
    </row>
    <row r="5" spans="1:17" ht="21" customHeight="1" x14ac:dyDescent="0.25">
      <c r="A5">
        <v>1</v>
      </c>
      <c r="B5" s="3" t="s">
        <v>13</v>
      </c>
      <c r="C5" s="4">
        <v>11</v>
      </c>
      <c r="D5" s="40">
        <v>1</v>
      </c>
      <c r="E5" s="41">
        <f t="shared" ref="E5:E15" si="0">(D5*100)/C5</f>
        <v>9.0909090909090917</v>
      </c>
      <c r="F5" s="30">
        <v>7</v>
      </c>
      <c r="G5" s="31">
        <f t="shared" ref="G5:G13" si="1">(F5*100)/C5</f>
        <v>63.636363636363633</v>
      </c>
      <c r="H5" s="27">
        <v>3</v>
      </c>
      <c r="I5" s="38">
        <f t="shared" ref="I5:I13" si="2">(H5*100)/C5</f>
        <v>27.272727272727273</v>
      </c>
      <c r="J5" s="35">
        <v>0</v>
      </c>
      <c r="K5" s="36">
        <f t="shared" ref="K5:K13" si="3">(J5*100)/C5</f>
        <v>0</v>
      </c>
      <c r="L5" s="16">
        <v>0</v>
      </c>
      <c r="M5" s="16">
        <f t="shared" ref="M5:M13" si="4">(L5*100)/C5</f>
        <v>0</v>
      </c>
      <c r="N5" s="5">
        <v>49.4</v>
      </c>
      <c r="O5" s="45">
        <v>49</v>
      </c>
      <c r="P5" s="75">
        <f>N5-O5</f>
        <v>0.39999999999999858</v>
      </c>
      <c r="Q5" s="86"/>
    </row>
    <row r="6" spans="1:17" ht="21" customHeight="1" x14ac:dyDescent="0.3">
      <c r="A6" s="9">
        <v>2</v>
      </c>
      <c r="B6" s="3" t="s">
        <v>14</v>
      </c>
      <c r="C6" s="10">
        <v>17</v>
      </c>
      <c r="D6" s="74">
        <v>1</v>
      </c>
      <c r="E6" s="41">
        <f t="shared" si="0"/>
        <v>5.882352941176471</v>
      </c>
      <c r="F6" s="32">
        <v>10</v>
      </c>
      <c r="G6" s="31">
        <f t="shared" si="1"/>
        <v>58.823529411764703</v>
      </c>
      <c r="H6" s="28">
        <v>6</v>
      </c>
      <c r="I6" s="38">
        <f t="shared" si="2"/>
        <v>35.294117647058826</v>
      </c>
      <c r="J6" s="37">
        <v>0</v>
      </c>
      <c r="K6" s="36">
        <f t="shared" si="3"/>
        <v>0</v>
      </c>
      <c r="L6" s="17">
        <v>0</v>
      </c>
      <c r="M6" s="16">
        <f t="shared" si="4"/>
        <v>0</v>
      </c>
      <c r="N6" s="11">
        <v>51</v>
      </c>
      <c r="O6" s="46">
        <v>49</v>
      </c>
      <c r="P6" s="75">
        <f t="shared" ref="P6:P17" si="5">N6-O6</f>
        <v>2</v>
      </c>
      <c r="Q6" s="86"/>
    </row>
    <row r="7" spans="1:17" ht="21" customHeight="1" x14ac:dyDescent="0.3">
      <c r="A7">
        <v>3</v>
      </c>
      <c r="B7" s="3" t="s">
        <v>15</v>
      </c>
      <c r="C7" s="4">
        <v>5</v>
      </c>
      <c r="D7" s="40">
        <v>0</v>
      </c>
      <c r="E7" s="41">
        <f t="shared" si="0"/>
        <v>0</v>
      </c>
      <c r="F7" s="30">
        <v>4</v>
      </c>
      <c r="G7" s="31">
        <f t="shared" si="1"/>
        <v>80</v>
      </c>
      <c r="H7" s="27">
        <v>1</v>
      </c>
      <c r="I7" s="38">
        <f t="shared" si="2"/>
        <v>20</v>
      </c>
      <c r="J7" s="35">
        <v>0</v>
      </c>
      <c r="K7" s="36">
        <f t="shared" si="3"/>
        <v>0</v>
      </c>
      <c r="L7" s="18">
        <v>0</v>
      </c>
      <c r="M7" s="16">
        <f t="shared" si="4"/>
        <v>0</v>
      </c>
      <c r="N7" s="5">
        <v>43.8</v>
      </c>
      <c r="O7" s="45">
        <v>54</v>
      </c>
      <c r="P7" s="75">
        <f t="shared" si="5"/>
        <v>-10.200000000000003</v>
      </c>
      <c r="Q7" s="86"/>
    </row>
    <row r="8" spans="1:17" ht="21" customHeight="1" x14ac:dyDescent="0.3">
      <c r="A8" s="9">
        <v>4</v>
      </c>
      <c r="B8" s="3" t="s">
        <v>16</v>
      </c>
      <c r="C8" s="4">
        <v>10</v>
      </c>
      <c r="D8" s="40">
        <v>1</v>
      </c>
      <c r="E8" s="41">
        <f t="shared" si="0"/>
        <v>10</v>
      </c>
      <c r="F8" s="30">
        <v>5</v>
      </c>
      <c r="G8" s="31">
        <f t="shared" si="1"/>
        <v>50</v>
      </c>
      <c r="H8" s="27">
        <v>4</v>
      </c>
      <c r="I8" s="38">
        <f t="shared" si="2"/>
        <v>40</v>
      </c>
      <c r="J8" s="35">
        <v>0</v>
      </c>
      <c r="K8" s="36">
        <f t="shared" si="3"/>
        <v>0</v>
      </c>
      <c r="L8" s="18">
        <v>0</v>
      </c>
      <c r="M8" s="16">
        <f t="shared" si="4"/>
        <v>0</v>
      </c>
      <c r="N8" s="5">
        <v>55.7</v>
      </c>
      <c r="O8" s="45">
        <v>44</v>
      </c>
      <c r="P8" s="75">
        <f t="shared" si="5"/>
        <v>11.700000000000003</v>
      </c>
      <c r="Q8" s="86"/>
    </row>
    <row r="9" spans="1:17" ht="21" customHeight="1" x14ac:dyDescent="0.3">
      <c r="A9">
        <v>5</v>
      </c>
      <c r="B9" s="3" t="s">
        <v>17</v>
      </c>
      <c r="C9" s="4">
        <v>3</v>
      </c>
      <c r="D9" s="40">
        <v>0</v>
      </c>
      <c r="E9" s="41">
        <f t="shared" si="0"/>
        <v>0</v>
      </c>
      <c r="F9" s="30">
        <v>2</v>
      </c>
      <c r="G9" s="31">
        <f t="shared" si="1"/>
        <v>66.666666666666671</v>
      </c>
      <c r="H9" s="27">
        <v>1</v>
      </c>
      <c r="I9" s="38">
        <f t="shared" si="2"/>
        <v>33.333333333333336</v>
      </c>
      <c r="J9" s="35">
        <v>0</v>
      </c>
      <c r="K9" s="36">
        <f t="shared" si="3"/>
        <v>0</v>
      </c>
      <c r="L9" s="18">
        <v>0</v>
      </c>
      <c r="M9" s="16">
        <f t="shared" si="4"/>
        <v>0</v>
      </c>
      <c r="N9" s="5">
        <v>53.3</v>
      </c>
      <c r="O9" s="45">
        <v>37.4</v>
      </c>
      <c r="P9" s="75">
        <f t="shared" si="5"/>
        <v>15.899999999999999</v>
      </c>
      <c r="Q9" s="86"/>
    </row>
    <row r="10" spans="1:17" s="57" customFormat="1" ht="21" customHeight="1" x14ac:dyDescent="0.3">
      <c r="A10" s="49">
        <v>6</v>
      </c>
      <c r="B10" s="50" t="s">
        <v>18</v>
      </c>
      <c r="C10" s="53">
        <v>25</v>
      </c>
      <c r="D10" s="40">
        <v>1</v>
      </c>
      <c r="E10" s="41">
        <f t="shared" si="0"/>
        <v>4</v>
      </c>
      <c r="F10" s="30">
        <v>13</v>
      </c>
      <c r="G10" s="31">
        <f t="shared" si="1"/>
        <v>52</v>
      </c>
      <c r="H10" s="27">
        <v>11</v>
      </c>
      <c r="I10" s="38">
        <f t="shared" si="2"/>
        <v>44</v>
      </c>
      <c r="J10" s="35">
        <v>0</v>
      </c>
      <c r="K10" s="36">
        <f t="shared" si="3"/>
        <v>0</v>
      </c>
      <c r="L10" s="18">
        <v>0</v>
      </c>
      <c r="M10" s="16">
        <f t="shared" si="4"/>
        <v>0</v>
      </c>
      <c r="N10" s="53">
        <v>54</v>
      </c>
      <c r="O10" s="58">
        <v>48</v>
      </c>
      <c r="P10" s="76">
        <f t="shared" si="5"/>
        <v>6</v>
      </c>
      <c r="Q10" s="86"/>
    </row>
    <row r="11" spans="1:17" s="57" customFormat="1" ht="21" customHeight="1" x14ac:dyDescent="0.3">
      <c r="A11" s="57">
        <v>7</v>
      </c>
      <c r="B11" s="50" t="s">
        <v>19</v>
      </c>
      <c r="C11" s="53">
        <v>16</v>
      </c>
      <c r="D11" s="40">
        <v>1</v>
      </c>
      <c r="E11" s="41">
        <f t="shared" si="0"/>
        <v>6.25</v>
      </c>
      <c r="F11" s="30">
        <v>5</v>
      </c>
      <c r="G11" s="31">
        <f t="shared" si="1"/>
        <v>31.25</v>
      </c>
      <c r="H11" s="27">
        <v>9</v>
      </c>
      <c r="I11" s="38">
        <f t="shared" si="2"/>
        <v>56.25</v>
      </c>
      <c r="J11" s="35">
        <v>1</v>
      </c>
      <c r="K11" s="36">
        <f t="shared" si="3"/>
        <v>6.25</v>
      </c>
      <c r="L11" s="18">
        <v>0</v>
      </c>
      <c r="M11" s="16">
        <f t="shared" si="4"/>
        <v>0</v>
      </c>
      <c r="N11" s="52">
        <v>55</v>
      </c>
      <c r="O11" s="58">
        <v>50</v>
      </c>
      <c r="P11" s="76">
        <f t="shared" si="5"/>
        <v>5</v>
      </c>
      <c r="Q11" s="86"/>
    </row>
    <row r="12" spans="1:17" ht="21" customHeight="1" x14ac:dyDescent="0.3">
      <c r="A12" s="9">
        <v>8</v>
      </c>
      <c r="B12" s="3" t="s">
        <v>20</v>
      </c>
      <c r="C12" s="4">
        <v>12</v>
      </c>
      <c r="D12" s="40">
        <v>0</v>
      </c>
      <c r="E12" s="41">
        <f t="shared" si="0"/>
        <v>0</v>
      </c>
      <c r="F12" s="30">
        <v>5</v>
      </c>
      <c r="G12" s="31">
        <f t="shared" si="1"/>
        <v>41.666666666666664</v>
      </c>
      <c r="H12" s="27">
        <v>6</v>
      </c>
      <c r="I12" s="38">
        <f t="shared" si="2"/>
        <v>50</v>
      </c>
      <c r="J12" s="35">
        <v>1</v>
      </c>
      <c r="K12" s="36">
        <f t="shared" si="3"/>
        <v>8.3333333333333339</v>
      </c>
      <c r="L12" s="18">
        <v>0</v>
      </c>
      <c r="M12" s="16">
        <f t="shared" si="4"/>
        <v>0</v>
      </c>
      <c r="N12" s="5">
        <v>59</v>
      </c>
      <c r="O12" s="45">
        <v>44</v>
      </c>
      <c r="P12" s="75">
        <f t="shared" si="5"/>
        <v>15</v>
      </c>
      <c r="Q12" s="86"/>
    </row>
    <row r="13" spans="1:17" ht="21" customHeight="1" x14ac:dyDescent="0.3">
      <c r="A13">
        <v>9</v>
      </c>
      <c r="B13" s="3" t="s">
        <v>21</v>
      </c>
      <c r="C13" s="4">
        <v>6</v>
      </c>
      <c r="D13" s="40">
        <v>1</v>
      </c>
      <c r="E13" s="41">
        <f t="shared" si="0"/>
        <v>16.666666666666668</v>
      </c>
      <c r="F13" s="30">
        <v>3</v>
      </c>
      <c r="G13" s="31">
        <f t="shared" si="1"/>
        <v>50</v>
      </c>
      <c r="H13" s="27">
        <v>2</v>
      </c>
      <c r="I13" s="38">
        <f t="shared" si="2"/>
        <v>33.333333333333336</v>
      </c>
      <c r="J13" s="35">
        <v>0</v>
      </c>
      <c r="K13" s="36">
        <f t="shared" si="3"/>
        <v>0</v>
      </c>
      <c r="L13" s="18">
        <v>0</v>
      </c>
      <c r="M13" s="16">
        <f t="shared" si="4"/>
        <v>0</v>
      </c>
      <c r="N13" s="5">
        <v>49</v>
      </c>
      <c r="O13" s="45">
        <v>49</v>
      </c>
      <c r="P13" s="75">
        <f t="shared" si="5"/>
        <v>0</v>
      </c>
      <c r="Q13" s="86"/>
    </row>
    <row r="14" spans="1:17" ht="21" customHeight="1" x14ac:dyDescent="0.25">
      <c r="A14" s="9">
        <v>10</v>
      </c>
      <c r="B14" s="3" t="s">
        <v>22</v>
      </c>
      <c r="C14" s="4">
        <v>13</v>
      </c>
      <c r="D14" s="40">
        <v>0</v>
      </c>
      <c r="E14" s="41">
        <f t="shared" si="0"/>
        <v>0</v>
      </c>
      <c r="F14" s="30">
        <v>8</v>
      </c>
      <c r="G14" s="31">
        <v>72.7</v>
      </c>
      <c r="H14" s="27">
        <v>5</v>
      </c>
      <c r="I14" s="38">
        <v>33.33</v>
      </c>
      <c r="J14" s="35"/>
      <c r="K14" s="36"/>
      <c r="L14" s="71"/>
      <c r="M14" s="71"/>
      <c r="N14" s="5">
        <v>52.66</v>
      </c>
      <c r="O14" s="45">
        <v>44</v>
      </c>
      <c r="P14" s="75">
        <v>8.66</v>
      </c>
      <c r="Q14" s="86"/>
    </row>
    <row r="15" spans="1:17" ht="21" customHeight="1" x14ac:dyDescent="0.3">
      <c r="A15">
        <v>11</v>
      </c>
      <c r="B15" s="3" t="s">
        <v>23</v>
      </c>
      <c r="C15" s="4">
        <v>1</v>
      </c>
      <c r="D15" s="40">
        <v>0</v>
      </c>
      <c r="E15" s="41">
        <f t="shared" si="0"/>
        <v>0</v>
      </c>
      <c r="F15" s="30">
        <v>1</v>
      </c>
      <c r="G15" s="31">
        <f>(F15*100)/C15</f>
        <v>100</v>
      </c>
      <c r="H15" s="27">
        <v>0</v>
      </c>
      <c r="I15" s="38">
        <f>(H15*100)/C15</f>
        <v>0</v>
      </c>
      <c r="J15" s="35">
        <v>0</v>
      </c>
      <c r="K15" s="36">
        <f>(J15*100)/C15</f>
        <v>0</v>
      </c>
      <c r="L15" s="18">
        <v>0</v>
      </c>
      <c r="M15" s="16">
        <f>(L15*100)/C15</f>
        <v>0</v>
      </c>
      <c r="N15" s="5">
        <v>40</v>
      </c>
      <c r="O15" s="45">
        <v>0</v>
      </c>
      <c r="P15" s="75">
        <f t="shared" si="5"/>
        <v>40</v>
      </c>
      <c r="Q15" s="86"/>
    </row>
    <row r="16" spans="1:17" ht="21" customHeight="1" x14ac:dyDescent="0.25">
      <c r="A16" s="9">
        <v>12</v>
      </c>
      <c r="B16" s="3" t="s">
        <v>24</v>
      </c>
      <c r="C16" s="4">
        <v>3</v>
      </c>
      <c r="D16" s="40">
        <v>1</v>
      </c>
      <c r="E16" s="41">
        <v>33</v>
      </c>
      <c r="F16" s="30">
        <v>0</v>
      </c>
      <c r="G16" s="31">
        <v>0</v>
      </c>
      <c r="H16" s="27">
        <v>2</v>
      </c>
      <c r="I16" s="38">
        <v>67</v>
      </c>
      <c r="J16" s="35">
        <v>0</v>
      </c>
      <c r="K16" s="36">
        <v>0</v>
      </c>
      <c r="L16" s="71">
        <v>0</v>
      </c>
      <c r="M16" s="71"/>
      <c r="N16" s="5">
        <v>52.6</v>
      </c>
      <c r="O16" s="45">
        <v>0</v>
      </c>
      <c r="P16" s="75">
        <f t="shared" si="5"/>
        <v>52.6</v>
      </c>
      <c r="Q16" s="86"/>
    </row>
    <row r="17" spans="2:17" ht="21" customHeight="1" x14ac:dyDescent="0.25">
      <c r="B17" s="8" t="s">
        <v>11</v>
      </c>
      <c r="C17" s="4">
        <f>SUM(C5:C16)</f>
        <v>122</v>
      </c>
      <c r="D17" s="40">
        <f>SUM(D5:D16)</f>
        <v>7</v>
      </c>
      <c r="E17" s="41">
        <f>(D17*100)/C17</f>
        <v>5.7377049180327866</v>
      </c>
      <c r="F17" s="30">
        <f>SUM(F5:F16)</f>
        <v>63</v>
      </c>
      <c r="G17" s="31">
        <f>(F17*100)/C17</f>
        <v>51.639344262295083</v>
      </c>
      <c r="H17" s="27">
        <f>SUM(H5:H16)</f>
        <v>50</v>
      </c>
      <c r="I17" s="38">
        <f>(H17*100)/C17</f>
        <v>40.983606557377051</v>
      </c>
      <c r="J17" s="35">
        <f>SUM(J5:J16)</f>
        <v>2</v>
      </c>
      <c r="K17" s="36">
        <f>(J17*100)/C17</f>
        <v>1.639344262295082</v>
      </c>
      <c r="L17" s="16">
        <f>SUM(L5:L16)</f>
        <v>0</v>
      </c>
      <c r="M17" s="16">
        <f>(L17*100)/C17</f>
        <v>0</v>
      </c>
      <c r="N17" s="7">
        <f>AVERAGE(N5:N16)</f>
        <v>51.288333333333334</v>
      </c>
      <c r="O17" s="47">
        <f>AVERAGEIF(O5:O16,"&gt;0")</f>
        <v>46.839999999999996</v>
      </c>
      <c r="P17" s="75">
        <f t="shared" si="5"/>
        <v>4.4483333333333377</v>
      </c>
      <c r="Q17" s="77">
        <v>43.3</v>
      </c>
    </row>
  </sheetData>
  <mergeCells count="12">
    <mergeCell ref="Q3:Q16"/>
    <mergeCell ref="P3:P4"/>
    <mergeCell ref="B2:P2"/>
    <mergeCell ref="A3:A4"/>
    <mergeCell ref="B3:B4"/>
    <mergeCell ref="C3:C4"/>
    <mergeCell ref="D3:E3"/>
    <mergeCell ref="F3:G3"/>
    <mergeCell ref="H3:I3"/>
    <mergeCell ref="J3:K3"/>
    <mergeCell ref="N3:N4"/>
    <mergeCell ref="O3:O4"/>
  </mergeCells>
  <pageMargins left="0.7" right="0.7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6"/>
  <sheetViews>
    <sheetView tabSelected="1" topLeftCell="B1" workbookViewId="0">
      <selection activeCell="B22" sqref="B22"/>
    </sheetView>
  </sheetViews>
  <sheetFormatPr defaultRowHeight="15" x14ac:dyDescent="0.25"/>
  <cols>
    <col min="2" max="2" width="43.28515625" customWidth="1"/>
    <col min="3" max="3" width="13" customWidth="1"/>
    <col min="14" max="14" width="12.28515625" customWidth="1"/>
    <col min="15" max="15" width="11.7109375" customWidth="1"/>
    <col min="16" max="16" width="11.85546875" customWidth="1"/>
    <col min="17" max="17" width="18" customWidth="1"/>
  </cols>
  <sheetData>
    <row r="2" spans="1:17" x14ac:dyDescent="0.25">
      <c r="B2" s="92" t="s">
        <v>30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7" ht="31.5" x14ac:dyDescent="0.25">
      <c r="A3" s="87" t="s">
        <v>25</v>
      </c>
      <c r="B3" s="96" t="s">
        <v>8</v>
      </c>
      <c r="C3" s="98" t="s">
        <v>0</v>
      </c>
      <c r="D3" s="100" t="s">
        <v>1</v>
      </c>
      <c r="E3" s="101"/>
      <c r="F3" s="102" t="s">
        <v>2</v>
      </c>
      <c r="G3" s="103"/>
      <c r="H3" s="104" t="s">
        <v>3</v>
      </c>
      <c r="I3" s="105"/>
      <c r="J3" s="88" t="s">
        <v>4</v>
      </c>
      <c r="K3" s="89"/>
      <c r="L3" s="12" t="s">
        <v>5</v>
      </c>
      <c r="M3" s="13"/>
      <c r="N3" s="90" t="s">
        <v>9</v>
      </c>
      <c r="O3" s="90" t="s">
        <v>12</v>
      </c>
      <c r="P3" s="94" t="s">
        <v>10</v>
      </c>
      <c r="Q3" s="86" t="s">
        <v>39</v>
      </c>
    </row>
    <row r="4" spans="1:17" ht="15.75" x14ac:dyDescent="0.25">
      <c r="A4" s="87"/>
      <c r="B4" s="97"/>
      <c r="C4" s="99"/>
      <c r="D4" s="19" t="s">
        <v>6</v>
      </c>
      <c r="E4" s="19" t="s">
        <v>7</v>
      </c>
      <c r="F4" s="29" t="s">
        <v>6</v>
      </c>
      <c r="G4" s="29" t="s">
        <v>7</v>
      </c>
      <c r="H4" s="26" t="s">
        <v>6</v>
      </c>
      <c r="I4" s="26" t="s">
        <v>7</v>
      </c>
      <c r="J4" s="34" t="s">
        <v>6</v>
      </c>
      <c r="K4" s="34" t="s">
        <v>7</v>
      </c>
      <c r="L4" s="14" t="s">
        <v>6</v>
      </c>
      <c r="M4" s="15" t="s">
        <v>7</v>
      </c>
      <c r="N4" s="91"/>
      <c r="O4" s="91"/>
      <c r="P4" s="95"/>
      <c r="Q4" s="86"/>
    </row>
    <row r="5" spans="1:17" ht="28.5" customHeight="1" x14ac:dyDescent="0.25">
      <c r="A5">
        <v>1</v>
      </c>
      <c r="B5" s="3" t="s">
        <v>13</v>
      </c>
      <c r="C5" s="4">
        <v>3</v>
      </c>
      <c r="D5" s="40">
        <v>0</v>
      </c>
      <c r="E5" s="41">
        <f t="shared" ref="E5:E13" si="0">(D5*100)/C5</f>
        <v>0</v>
      </c>
      <c r="F5" s="30">
        <v>3</v>
      </c>
      <c r="G5" s="31">
        <f t="shared" ref="G5:G13" si="1">(F5*100)/C5</f>
        <v>100</v>
      </c>
      <c r="H5" s="27">
        <v>0</v>
      </c>
      <c r="I5" s="38">
        <f t="shared" ref="I5:I13" si="2">(H5*100)/C5</f>
        <v>0</v>
      </c>
      <c r="J5" s="35">
        <v>0</v>
      </c>
      <c r="K5" s="36">
        <f t="shared" ref="K5:K13" si="3">(J5*100)/C5</f>
        <v>0</v>
      </c>
      <c r="L5" s="16">
        <v>0</v>
      </c>
      <c r="M5" s="16">
        <f t="shared" ref="M5:M13" si="4">(L5*100)/C5</f>
        <v>0</v>
      </c>
      <c r="N5" s="5">
        <v>39</v>
      </c>
      <c r="O5" s="45">
        <v>40.799999999999997</v>
      </c>
      <c r="P5" s="75">
        <f>N5-O5</f>
        <v>-1.7999999999999972</v>
      </c>
      <c r="Q5" s="86"/>
    </row>
    <row r="6" spans="1:17" ht="28.5" customHeight="1" x14ac:dyDescent="0.3">
      <c r="A6" s="9">
        <v>2</v>
      </c>
      <c r="B6" s="3" t="s">
        <v>14</v>
      </c>
      <c r="C6" s="10">
        <v>6</v>
      </c>
      <c r="D6" s="74">
        <v>1</v>
      </c>
      <c r="E6" s="41">
        <f t="shared" si="0"/>
        <v>16.666666666666668</v>
      </c>
      <c r="F6" s="32">
        <v>5</v>
      </c>
      <c r="G6" s="31">
        <f t="shared" si="1"/>
        <v>83.333333333333329</v>
      </c>
      <c r="H6" s="28">
        <v>0</v>
      </c>
      <c r="I6" s="38">
        <f t="shared" si="2"/>
        <v>0</v>
      </c>
      <c r="J6" s="37">
        <v>0</v>
      </c>
      <c r="K6" s="36">
        <f t="shared" si="3"/>
        <v>0</v>
      </c>
      <c r="L6" s="17">
        <v>0</v>
      </c>
      <c r="M6" s="16">
        <f t="shared" si="4"/>
        <v>0</v>
      </c>
      <c r="N6" s="11">
        <v>40</v>
      </c>
      <c r="O6" s="46">
        <v>43</v>
      </c>
      <c r="P6" s="75">
        <f t="shared" ref="P6:P16" si="5">N6-O6</f>
        <v>-3</v>
      </c>
      <c r="Q6" s="86"/>
    </row>
    <row r="7" spans="1:17" ht="28.5" customHeight="1" x14ac:dyDescent="0.3">
      <c r="A7">
        <v>3</v>
      </c>
      <c r="B7" s="3" t="s">
        <v>15</v>
      </c>
      <c r="C7" s="4">
        <v>2</v>
      </c>
      <c r="D7" s="40">
        <v>1</v>
      </c>
      <c r="E7" s="41">
        <f t="shared" si="0"/>
        <v>50</v>
      </c>
      <c r="F7" s="30">
        <v>0</v>
      </c>
      <c r="G7" s="31">
        <f t="shared" si="1"/>
        <v>0</v>
      </c>
      <c r="H7" s="27">
        <v>1</v>
      </c>
      <c r="I7" s="38">
        <f t="shared" si="2"/>
        <v>50</v>
      </c>
      <c r="J7" s="35">
        <v>0</v>
      </c>
      <c r="K7" s="36">
        <f t="shared" si="3"/>
        <v>0</v>
      </c>
      <c r="L7" s="18">
        <v>0</v>
      </c>
      <c r="M7" s="16">
        <f t="shared" si="4"/>
        <v>0</v>
      </c>
      <c r="N7" s="5">
        <v>57</v>
      </c>
      <c r="O7" s="45">
        <v>33</v>
      </c>
      <c r="P7" s="75">
        <f t="shared" si="5"/>
        <v>24</v>
      </c>
      <c r="Q7" s="86"/>
    </row>
    <row r="8" spans="1:17" ht="28.5" customHeight="1" x14ac:dyDescent="0.3">
      <c r="A8" s="9">
        <v>4</v>
      </c>
      <c r="B8" s="3" t="s">
        <v>16</v>
      </c>
      <c r="C8" s="4">
        <v>1</v>
      </c>
      <c r="D8" s="40">
        <v>1</v>
      </c>
      <c r="E8" s="41">
        <f t="shared" si="0"/>
        <v>100</v>
      </c>
      <c r="F8" s="30">
        <v>0</v>
      </c>
      <c r="G8" s="31">
        <f t="shared" si="1"/>
        <v>0</v>
      </c>
      <c r="H8" s="27">
        <v>0</v>
      </c>
      <c r="I8" s="38">
        <f t="shared" si="2"/>
        <v>0</v>
      </c>
      <c r="J8" s="35">
        <v>0</v>
      </c>
      <c r="K8" s="36">
        <f t="shared" si="3"/>
        <v>0</v>
      </c>
      <c r="L8" s="18">
        <v>0</v>
      </c>
      <c r="M8" s="16">
        <f t="shared" si="4"/>
        <v>0</v>
      </c>
      <c r="N8" s="5">
        <v>22</v>
      </c>
      <c r="O8" s="45">
        <v>36</v>
      </c>
      <c r="P8" s="75">
        <f t="shared" si="5"/>
        <v>-14</v>
      </c>
      <c r="Q8" s="86"/>
    </row>
    <row r="9" spans="1:17" ht="28.5" customHeight="1" x14ac:dyDescent="0.3">
      <c r="A9">
        <v>5</v>
      </c>
      <c r="B9" s="3" t="s">
        <v>18</v>
      </c>
      <c r="C9" s="4">
        <v>10</v>
      </c>
      <c r="D9" s="40">
        <v>0</v>
      </c>
      <c r="E9" s="41">
        <f t="shared" si="0"/>
        <v>0</v>
      </c>
      <c r="F9" s="30">
        <v>10</v>
      </c>
      <c r="G9" s="31">
        <f t="shared" si="1"/>
        <v>100</v>
      </c>
      <c r="H9" s="27">
        <v>0</v>
      </c>
      <c r="I9" s="38">
        <f t="shared" si="2"/>
        <v>0</v>
      </c>
      <c r="J9" s="35">
        <v>0</v>
      </c>
      <c r="K9" s="36">
        <f t="shared" si="3"/>
        <v>0</v>
      </c>
      <c r="L9" s="18">
        <v>0</v>
      </c>
      <c r="M9" s="16">
        <f t="shared" si="4"/>
        <v>0</v>
      </c>
      <c r="N9" s="4">
        <v>46</v>
      </c>
      <c r="O9" s="45">
        <v>46</v>
      </c>
      <c r="P9" s="75">
        <f t="shared" si="5"/>
        <v>0</v>
      </c>
      <c r="Q9" s="86"/>
    </row>
    <row r="10" spans="1:17" ht="28.5" customHeight="1" x14ac:dyDescent="0.3">
      <c r="A10" s="9">
        <v>6</v>
      </c>
      <c r="B10" s="3" t="s">
        <v>19</v>
      </c>
      <c r="C10" s="4">
        <v>9</v>
      </c>
      <c r="D10" s="40">
        <v>1</v>
      </c>
      <c r="E10" s="41">
        <f t="shared" si="0"/>
        <v>11.111111111111111</v>
      </c>
      <c r="F10" s="30">
        <v>6</v>
      </c>
      <c r="G10" s="31">
        <f t="shared" si="1"/>
        <v>66.666666666666671</v>
      </c>
      <c r="H10" s="27">
        <v>1</v>
      </c>
      <c r="I10" s="38">
        <f t="shared" si="2"/>
        <v>11.111111111111111</v>
      </c>
      <c r="J10" s="35">
        <v>1</v>
      </c>
      <c r="K10" s="36">
        <f t="shared" si="3"/>
        <v>11.111111111111111</v>
      </c>
      <c r="L10" s="18">
        <v>0</v>
      </c>
      <c r="M10" s="16">
        <f t="shared" si="4"/>
        <v>0</v>
      </c>
      <c r="N10" s="5">
        <v>51</v>
      </c>
      <c r="O10" s="45">
        <v>40</v>
      </c>
      <c r="P10" s="75">
        <f t="shared" si="5"/>
        <v>11</v>
      </c>
      <c r="Q10" s="86"/>
    </row>
    <row r="11" spans="1:17" ht="28.5" customHeight="1" x14ac:dyDescent="0.3">
      <c r="A11">
        <v>7</v>
      </c>
      <c r="B11" s="3" t="s">
        <v>20</v>
      </c>
      <c r="C11" s="4">
        <v>3</v>
      </c>
      <c r="D11" s="40">
        <v>0</v>
      </c>
      <c r="E11" s="41">
        <f t="shared" si="0"/>
        <v>0</v>
      </c>
      <c r="F11" s="30">
        <v>1</v>
      </c>
      <c r="G11" s="31">
        <f t="shared" si="1"/>
        <v>33.333333333333336</v>
      </c>
      <c r="H11" s="27">
        <v>2</v>
      </c>
      <c r="I11" s="38">
        <f t="shared" si="2"/>
        <v>66.666666666666671</v>
      </c>
      <c r="J11" s="35">
        <v>0</v>
      </c>
      <c r="K11" s="36">
        <f t="shared" si="3"/>
        <v>0</v>
      </c>
      <c r="L11" s="18">
        <v>0</v>
      </c>
      <c r="M11" s="16">
        <f t="shared" si="4"/>
        <v>0</v>
      </c>
      <c r="N11" s="5">
        <v>47</v>
      </c>
      <c r="O11" s="45">
        <v>41</v>
      </c>
      <c r="P11" s="75">
        <f t="shared" si="5"/>
        <v>6</v>
      </c>
      <c r="Q11" s="86"/>
    </row>
    <row r="12" spans="1:17" ht="28.5" customHeight="1" x14ac:dyDescent="0.3">
      <c r="A12" s="9">
        <v>8</v>
      </c>
      <c r="B12" s="3" t="s">
        <v>22</v>
      </c>
      <c r="C12" s="4">
        <v>3</v>
      </c>
      <c r="D12" s="40">
        <v>1</v>
      </c>
      <c r="E12" s="41">
        <f t="shared" si="0"/>
        <v>33.333333333333336</v>
      </c>
      <c r="F12" s="30">
        <v>0</v>
      </c>
      <c r="G12" s="31">
        <f t="shared" si="1"/>
        <v>0</v>
      </c>
      <c r="H12" s="27">
        <v>2</v>
      </c>
      <c r="I12" s="38">
        <f t="shared" si="2"/>
        <v>66.666666666666671</v>
      </c>
      <c r="J12" s="35">
        <v>0</v>
      </c>
      <c r="K12" s="36">
        <f t="shared" si="3"/>
        <v>0</v>
      </c>
      <c r="L12" s="18">
        <v>0</v>
      </c>
      <c r="M12" s="16">
        <f t="shared" si="4"/>
        <v>0</v>
      </c>
      <c r="N12" s="5">
        <v>50</v>
      </c>
      <c r="O12" s="45">
        <v>46</v>
      </c>
      <c r="P12" s="75">
        <f t="shared" si="5"/>
        <v>4</v>
      </c>
      <c r="Q12" s="86"/>
    </row>
    <row r="13" spans="1:17" ht="28.5" customHeight="1" x14ac:dyDescent="0.3">
      <c r="A13">
        <v>9</v>
      </c>
      <c r="B13" s="3" t="s">
        <v>23</v>
      </c>
      <c r="C13" s="4">
        <v>1</v>
      </c>
      <c r="D13" s="40">
        <v>0</v>
      </c>
      <c r="E13" s="41">
        <f t="shared" si="0"/>
        <v>0</v>
      </c>
      <c r="F13" s="30">
        <v>1</v>
      </c>
      <c r="G13" s="31">
        <f t="shared" si="1"/>
        <v>100</v>
      </c>
      <c r="H13" s="27">
        <v>0</v>
      </c>
      <c r="I13" s="38">
        <f t="shared" si="2"/>
        <v>0</v>
      </c>
      <c r="J13" s="35">
        <v>0</v>
      </c>
      <c r="K13" s="36">
        <f t="shared" si="3"/>
        <v>0</v>
      </c>
      <c r="L13" s="18">
        <v>0</v>
      </c>
      <c r="M13" s="16">
        <f t="shared" si="4"/>
        <v>0</v>
      </c>
      <c r="N13" s="5">
        <v>59</v>
      </c>
      <c r="O13" s="45">
        <v>0</v>
      </c>
      <c r="P13" s="75">
        <f t="shared" si="5"/>
        <v>59</v>
      </c>
      <c r="Q13" s="86"/>
    </row>
    <row r="14" spans="1:17" ht="28.5" customHeight="1" x14ac:dyDescent="0.25">
      <c r="A14" s="9">
        <v>10</v>
      </c>
      <c r="B14" s="3" t="s">
        <v>24</v>
      </c>
      <c r="C14" s="4">
        <v>1</v>
      </c>
      <c r="D14" s="40">
        <v>0</v>
      </c>
      <c r="E14" s="41">
        <v>0</v>
      </c>
      <c r="F14" s="30">
        <v>0</v>
      </c>
      <c r="G14" s="31">
        <v>0</v>
      </c>
      <c r="H14" s="27">
        <v>1</v>
      </c>
      <c r="I14" s="38">
        <v>100</v>
      </c>
      <c r="J14" s="35">
        <v>0</v>
      </c>
      <c r="K14" s="36">
        <v>0</v>
      </c>
      <c r="L14" s="73">
        <v>0</v>
      </c>
      <c r="M14" s="73"/>
      <c r="N14" s="5">
        <v>57</v>
      </c>
      <c r="O14" s="45">
        <v>0</v>
      </c>
      <c r="P14" s="75">
        <f t="shared" si="5"/>
        <v>57</v>
      </c>
      <c r="Q14" s="86"/>
    </row>
    <row r="15" spans="1:17" ht="28.5" customHeight="1" x14ac:dyDescent="0.3">
      <c r="A15">
        <v>11</v>
      </c>
      <c r="B15" s="3" t="s">
        <v>27</v>
      </c>
      <c r="C15" s="4">
        <v>2</v>
      </c>
      <c r="D15" s="40">
        <v>2</v>
      </c>
      <c r="E15" s="41">
        <f>(D15*100)/C15</f>
        <v>100</v>
      </c>
      <c r="F15" s="30">
        <v>0</v>
      </c>
      <c r="G15" s="31">
        <f>(F15*100)/C15</f>
        <v>0</v>
      </c>
      <c r="H15" s="27">
        <v>0</v>
      </c>
      <c r="I15" s="38">
        <f>(H15*100)/C15</f>
        <v>0</v>
      </c>
      <c r="J15" s="35">
        <v>0</v>
      </c>
      <c r="K15" s="36">
        <f>(J15*100)/C15</f>
        <v>0</v>
      </c>
      <c r="L15" s="18">
        <v>0</v>
      </c>
      <c r="M15" s="16">
        <f>(L15*100)/C15</f>
        <v>0</v>
      </c>
      <c r="N15" s="5">
        <v>11</v>
      </c>
      <c r="O15" s="45">
        <v>41</v>
      </c>
      <c r="P15" s="75">
        <f t="shared" si="5"/>
        <v>-30</v>
      </c>
      <c r="Q15" s="86"/>
    </row>
    <row r="16" spans="1:17" ht="18.75" x14ac:dyDescent="0.25">
      <c r="B16" s="8" t="s">
        <v>11</v>
      </c>
      <c r="C16" s="4">
        <f>SUM(C5:C15)</f>
        <v>41</v>
      </c>
      <c r="D16" s="40">
        <f>SUM(D5:D15)</f>
        <v>7</v>
      </c>
      <c r="E16" s="41">
        <f>(D16*100)/C16</f>
        <v>17.073170731707318</v>
      </c>
      <c r="F16" s="30">
        <f>SUM(F5:F15)</f>
        <v>26</v>
      </c>
      <c r="G16" s="31">
        <f>(F16*100)/C16</f>
        <v>63.414634146341463</v>
      </c>
      <c r="H16" s="27">
        <f>SUM(H5:H15)</f>
        <v>7</v>
      </c>
      <c r="I16" s="38">
        <f>(H16*100)/C16</f>
        <v>17.073170731707318</v>
      </c>
      <c r="J16" s="35">
        <f>SUM(J5:J15)</f>
        <v>1</v>
      </c>
      <c r="K16" s="36">
        <f>(J16*100)/C16</f>
        <v>2.4390243902439024</v>
      </c>
      <c r="L16" s="16">
        <f>SUM(L5:L15)</f>
        <v>0</v>
      </c>
      <c r="M16" s="16">
        <f>(L16*100)/C16</f>
        <v>0</v>
      </c>
      <c r="N16" s="7">
        <f>AVERAGE(N5:N15)</f>
        <v>43.545454545454547</v>
      </c>
      <c r="O16" s="47">
        <f>AVERAGEIF(O5:O15,"&gt;0")</f>
        <v>40.75555555555556</v>
      </c>
      <c r="P16" s="75">
        <f t="shared" si="5"/>
        <v>2.7898989898989868</v>
      </c>
      <c r="Q16" s="77">
        <v>42.1</v>
      </c>
    </row>
  </sheetData>
  <mergeCells count="12">
    <mergeCell ref="Q3:Q15"/>
    <mergeCell ref="P3:P4"/>
    <mergeCell ref="B2:P2"/>
    <mergeCell ref="A3:A4"/>
    <mergeCell ref="B3:B4"/>
    <mergeCell ref="C3:C4"/>
    <mergeCell ref="D3:E3"/>
    <mergeCell ref="F3:G3"/>
    <mergeCell ref="H3:I3"/>
    <mergeCell ref="J3:K3"/>
    <mergeCell ref="N3:N4"/>
    <mergeCell ref="O3:O4"/>
  </mergeCells>
  <pageMargins left="0.7" right="0.7" top="0.75" bottom="0.75" header="0.3" footer="0.3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8"/>
  <sheetViews>
    <sheetView topLeftCell="A7" workbookViewId="0">
      <selection activeCell="Q3" sqref="Q3:Q17"/>
    </sheetView>
  </sheetViews>
  <sheetFormatPr defaultRowHeight="15" x14ac:dyDescent="0.25"/>
  <cols>
    <col min="2" max="2" width="46.140625" customWidth="1"/>
    <col min="17" max="17" width="17.85546875" customWidth="1"/>
  </cols>
  <sheetData>
    <row r="2" spans="1:17" x14ac:dyDescent="0.25">
      <c r="B2" s="92" t="s">
        <v>31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7" ht="31.5" x14ac:dyDescent="0.25">
      <c r="A3" s="87" t="s">
        <v>25</v>
      </c>
      <c r="B3" s="96" t="s">
        <v>8</v>
      </c>
      <c r="C3" s="98" t="s">
        <v>0</v>
      </c>
      <c r="D3" s="100" t="s">
        <v>1</v>
      </c>
      <c r="E3" s="101"/>
      <c r="F3" s="102" t="s">
        <v>2</v>
      </c>
      <c r="G3" s="103"/>
      <c r="H3" s="104" t="s">
        <v>3</v>
      </c>
      <c r="I3" s="105"/>
      <c r="J3" s="88" t="s">
        <v>4</v>
      </c>
      <c r="K3" s="89"/>
      <c r="L3" s="12" t="s">
        <v>5</v>
      </c>
      <c r="M3" s="13"/>
      <c r="N3" s="90" t="s">
        <v>9</v>
      </c>
      <c r="O3" s="90" t="s">
        <v>12</v>
      </c>
      <c r="P3" s="94" t="s">
        <v>10</v>
      </c>
      <c r="Q3" s="86" t="s">
        <v>39</v>
      </c>
    </row>
    <row r="4" spans="1:17" ht="15.75" x14ac:dyDescent="0.25">
      <c r="A4" s="87"/>
      <c r="B4" s="97"/>
      <c r="C4" s="99"/>
      <c r="D4" s="19" t="s">
        <v>6</v>
      </c>
      <c r="E4" s="19" t="s">
        <v>7</v>
      </c>
      <c r="F4" s="29" t="s">
        <v>6</v>
      </c>
      <c r="G4" s="29" t="s">
        <v>7</v>
      </c>
      <c r="H4" s="26" t="s">
        <v>6</v>
      </c>
      <c r="I4" s="26" t="s">
        <v>7</v>
      </c>
      <c r="J4" s="34" t="s">
        <v>6</v>
      </c>
      <c r="K4" s="34" t="s">
        <v>7</v>
      </c>
      <c r="L4" s="14" t="s">
        <v>6</v>
      </c>
      <c r="M4" s="15" t="s">
        <v>7</v>
      </c>
      <c r="N4" s="91"/>
      <c r="O4" s="91"/>
      <c r="P4" s="95"/>
      <c r="Q4" s="86"/>
    </row>
    <row r="5" spans="1:17" ht="27.75" customHeight="1" x14ac:dyDescent="0.25">
      <c r="A5">
        <v>1</v>
      </c>
      <c r="B5" s="3" t="s">
        <v>13</v>
      </c>
      <c r="C5" s="4">
        <v>6</v>
      </c>
      <c r="D5" s="40">
        <v>2</v>
      </c>
      <c r="E5" s="41">
        <f>(D5*100)/C5</f>
        <v>33.333333333333336</v>
      </c>
      <c r="F5" s="30">
        <v>4</v>
      </c>
      <c r="G5" s="31">
        <f>(F5*100)/C5</f>
        <v>66.666666666666671</v>
      </c>
      <c r="H5" s="27">
        <v>0</v>
      </c>
      <c r="I5" s="38">
        <f>(H5*100)/C5</f>
        <v>0</v>
      </c>
      <c r="J5" s="35">
        <v>0</v>
      </c>
      <c r="K5" s="36">
        <f>(J5*100)/C5</f>
        <v>0</v>
      </c>
      <c r="L5" s="16">
        <v>0</v>
      </c>
      <c r="M5" s="16">
        <f>(L5*100)/C5</f>
        <v>0</v>
      </c>
      <c r="N5" s="5">
        <v>42</v>
      </c>
      <c r="O5" s="45">
        <v>56.8</v>
      </c>
      <c r="P5" s="75">
        <f>N5-O5</f>
        <v>-14.799999999999997</v>
      </c>
      <c r="Q5" s="86"/>
    </row>
    <row r="6" spans="1:17" ht="27.75" customHeight="1" x14ac:dyDescent="0.3">
      <c r="A6" s="9">
        <v>2</v>
      </c>
      <c r="B6" s="3" t="s">
        <v>14</v>
      </c>
      <c r="C6" s="10">
        <v>19</v>
      </c>
      <c r="D6" s="74">
        <v>1</v>
      </c>
      <c r="E6" s="41">
        <f>(D6*100)/C6</f>
        <v>5.2631578947368425</v>
      </c>
      <c r="F6" s="32">
        <v>9</v>
      </c>
      <c r="G6" s="31">
        <f>(F6*100)/C6</f>
        <v>47.368421052631582</v>
      </c>
      <c r="H6" s="28">
        <v>7</v>
      </c>
      <c r="I6" s="38">
        <f>(H6*100)/C6</f>
        <v>36.842105263157897</v>
      </c>
      <c r="J6" s="37">
        <v>2</v>
      </c>
      <c r="K6" s="36">
        <f>(J6*100)/C6</f>
        <v>10.526315789473685</v>
      </c>
      <c r="L6" s="17">
        <v>0</v>
      </c>
      <c r="M6" s="16">
        <f>(L6*100)/C6</f>
        <v>0</v>
      </c>
      <c r="N6" s="11">
        <v>55</v>
      </c>
      <c r="O6" s="46">
        <v>53</v>
      </c>
      <c r="P6" s="75">
        <f t="shared" ref="P6:P18" si="0">N6-O6</f>
        <v>2</v>
      </c>
      <c r="Q6" s="86"/>
    </row>
    <row r="7" spans="1:17" ht="27.75" customHeight="1" x14ac:dyDescent="0.3">
      <c r="A7">
        <v>3</v>
      </c>
      <c r="B7" s="3" t="s">
        <v>15</v>
      </c>
      <c r="C7" s="4">
        <v>2</v>
      </c>
      <c r="D7" s="40">
        <v>0</v>
      </c>
      <c r="E7" s="41">
        <v>0</v>
      </c>
      <c r="F7" s="30">
        <v>2</v>
      </c>
      <c r="G7" s="31">
        <v>100</v>
      </c>
      <c r="H7" s="27">
        <v>0</v>
      </c>
      <c r="I7" s="27">
        <v>0</v>
      </c>
      <c r="J7" s="35">
        <v>0</v>
      </c>
      <c r="K7" s="36">
        <v>0</v>
      </c>
      <c r="L7" s="18">
        <v>0</v>
      </c>
      <c r="M7" s="18"/>
      <c r="N7" s="7">
        <v>47.5</v>
      </c>
      <c r="O7" s="45">
        <v>55</v>
      </c>
      <c r="P7" s="75">
        <v>-7.5</v>
      </c>
      <c r="Q7" s="86"/>
    </row>
    <row r="8" spans="1:17" ht="27.75" customHeight="1" x14ac:dyDescent="0.3">
      <c r="A8" s="9">
        <v>4</v>
      </c>
      <c r="B8" s="3" t="s">
        <v>16</v>
      </c>
      <c r="C8" s="4">
        <v>9</v>
      </c>
      <c r="D8" s="40">
        <v>1</v>
      </c>
      <c r="E8" s="41">
        <v>11.11</v>
      </c>
      <c r="F8" s="30">
        <v>5</v>
      </c>
      <c r="G8" s="31">
        <v>55.56</v>
      </c>
      <c r="H8" s="27">
        <v>3</v>
      </c>
      <c r="I8" s="38">
        <v>33.33</v>
      </c>
      <c r="J8" s="35">
        <v>0</v>
      </c>
      <c r="K8" s="36">
        <v>0</v>
      </c>
      <c r="L8" s="18">
        <v>0</v>
      </c>
      <c r="M8" s="16">
        <v>0</v>
      </c>
      <c r="N8" s="5">
        <v>45</v>
      </c>
      <c r="O8" s="45">
        <v>50</v>
      </c>
      <c r="P8" s="75">
        <f t="shared" si="0"/>
        <v>-5</v>
      </c>
      <c r="Q8" s="86"/>
    </row>
    <row r="9" spans="1:17" ht="27.75" customHeight="1" x14ac:dyDescent="0.3">
      <c r="A9">
        <v>5</v>
      </c>
      <c r="B9" s="3" t="s">
        <v>17</v>
      </c>
      <c r="C9" s="4">
        <v>3</v>
      </c>
      <c r="D9" s="40">
        <v>3</v>
      </c>
      <c r="E9" s="41">
        <f>(D9*100)/C9</f>
        <v>100</v>
      </c>
      <c r="F9" s="30">
        <v>0</v>
      </c>
      <c r="G9" s="31">
        <f>(F9*100)/C9</f>
        <v>0</v>
      </c>
      <c r="H9" s="27">
        <v>0</v>
      </c>
      <c r="I9" s="38">
        <f>(H9*100)/C9</f>
        <v>0</v>
      </c>
      <c r="J9" s="35">
        <v>0</v>
      </c>
      <c r="K9" s="36">
        <f>(J9*100)/C9</f>
        <v>0</v>
      </c>
      <c r="L9" s="18"/>
      <c r="M9" s="16">
        <f>(L9*100)/C9</f>
        <v>0</v>
      </c>
      <c r="N9" s="5">
        <v>19</v>
      </c>
      <c r="O9" s="45">
        <v>51</v>
      </c>
      <c r="P9" s="75">
        <f t="shared" si="0"/>
        <v>-32</v>
      </c>
      <c r="Q9" s="86"/>
    </row>
    <row r="10" spans="1:17" ht="27.75" customHeight="1" x14ac:dyDescent="0.3">
      <c r="A10" s="9">
        <v>6</v>
      </c>
      <c r="B10" s="3" t="s">
        <v>18</v>
      </c>
      <c r="C10" s="4">
        <v>13</v>
      </c>
      <c r="D10" s="40">
        <v>3</v>
      </c>
      <c r="E10" s="41">
        <v>22</v>
      </c>
      <c r="F10" s="30">
        <v>8</v>
      </c>
      <c r="G10" s="31">
        <v>62</v>
      </c>
      <c r="H10" s="27">
        <v>1</v>
      </c>
      <c r="I10" s="38">
        <v>8</v>
      </c>
      <c r="J10" s="35">
        <v>1</v>
      </c>
      <c r="K10" s="36">
        <v>8</v>
      </c>
      <c r="L10" s="18">
        <v>0</v>
      </c>
      <c r="M10" s="16"/>
      <c r="N10" s="4">
        <v>43</v>
      </c>
      <c r="O10" s="45">
        <v>64</v>
      </c>
      <c r="P10" s="75">
        <v>-21</v>
      </c>
      <c r="Q10" s="86"/>
    </row>
    <row r="11" spans="1:17" ht="27.75" customHeight="1" x14ac:dyDescent="0.3">
      <c r="A11">
        <v>7</v>
      </c>
      <c r="B11" s="3" t="s">
        <v>19</v>
      </c>
      <c r="C11" s="4">
        <v>17</v>
      </c>
      <c r="D11" s="40">
        <v>2</v>
      </c>
      <c r="E11" s="41">
        <v>0.1333</v>
      </c>
      <c r="F11" s="30">
        <v>10</v>
      </c>
      <c r="G11" s="31">
        <v>0.5333</v>
      </c>
      <c r="H11" s="27">
        <v>4</v>
      </c>
      <c r="I11" s="38">
        <v>0.26669999999999999</v>
      </c>
      <c r="J11" s="35">
        <v>1</v>
      </c>
      <c r="K11" s="36">
        <v>6.6699999999999995E-2</v>
      </c>
      <c r="L11" s="18">
        <v>0</v>
      </c>
      <c r="M11" s="16">
        <v>0</v>
      </c>
      <c r="N11" s="5">
        <v>52</v>
      </c>
      <c r="O11" s="45">
        <v>50</v>
      </c>
      <c r="P11" s="75">
        <f t="shared" si="0"/>
        <v>2</v>
      </c>
      <c r="Q11" s="86"/>
    </row>
    <row r="12" spans="1:17" ht="27.75" customHeight="1" x14ac:dyDescent="0.3">
      <c r="A12" s="9">
        <v>8</v>
      </c>
      <c r="B12" s="3" t="s">
        <v>20</v>
      </c>
      <c r="C12" s="4">
        <v>6</v>
      </c>
      <c r="D12" s="40">
        <v>1</v>
      </c>
      <c r="E12" s="41">
        <v>16.7</v>
      </c>
      <c r="F12" s="30">
        <v>4</v>
      </c>
      <c r="G12" s="31">
        <v>66.599999999999994</v>
      </c>
      <c r="H12" s="27">
        <v>1</v>
      </c>
      <c r="I12" s="38">
        <v>16.7</v>
      </c>
      <c r="J12" s="35">
        <v>0</v>
      </c>
      <c r="K12" s="36">
        <v>0</v>
      </c>
      <c r="L12" s="18">
        <v>0</v>
      </c>
      <c r="M12" s="16"/>
      <c r="N12" s="5">
        <v>43</v>
      </c>
      <c r="O12" s="45">
        <v>54</v>
      </c>
      <c r="P12" s="75">
        <f t="shared" si="0"/>
        <v>-11</v>
      </c>
      <c r="Q12" s="86"/>
    </row>
    <row r="13" spans="1:17" ht="27.75" customHeight="1" x14ac:dyDescent="0.3">
      <c r="A13">
        <v>9</v>
      </c>
      <c r="B13" s="3" t="s">
        <v>21</v>
      </c>
      <c r="C13" s="4">
        <v>3</v>
      </c>
      <c r="D13" s="40">
        <v>3</v>
      </c>
      <c r="E13" s="41">
        <f>(D13*100)/C13</f>
        <v>100</v>
      </c>
      <c r="F13" s="30">
        <v>0</v>
      </c>
      <c r="G13" s="31">
        <f>(F13*100)/C13</f>
        <v>0</v>
      </c>
      <c r="H13" s="27">
        <v>0</v>
      </c>
      <c r="I13" s="38">
        <f>(H13*100)/C13</f>
        <v>0</v>
      </c>
      <c r="J13" s="35">
        <v>0</v>
      </c>
      <c r="K13" s="36">
        <f>(J13*100)/C13</f>
        <v>0</v>
      </c>
      <c r="L13" s="18">
        <v>0</v>
      </c>
      <c r="M13" s="16">
        <f>(L13*100)/C13</f>
        <v>0</v>
      </c>
      <c r="N13" s="5">
        <v>25.3</v>
      </c>
      <c r="O13" s="45">
        <v>51</v>
      </c>
      <c r="P13" s="75">
        <f t="shared" si="0"/>
        <v>-25.7</v>
      </c>
      <c r="Q13" s="86"/>
    </row>
    <row r="14" spans="1:17" ht="27.75" customHeight="1" x14ac:dyDescent="0.25">
      <c r="A14" s="9">
        <v>10</v>
      </c>
      <c r="B14" s="3" t="s">
        <v>22</v>
      </c>
      <c r="C14" s="4">
        <v>11</v>
      </c>
      <c r="D14" s="40">
        <v>4</v>
      </c>
      <c r="E14" s="41">
        <v>40</v>
      </c>
      <c r="F14" s="30">
        <v>4</v>
      </c>
      <c r="G14" s="31">
        <v>30</v>
      </c>
      <c r="H14" s="27">
        <v>3</v>
      </c>
      <c r="I14" s="38">
        <v>30</v>
      </c>
      <c r="J14" s="35"/>
      <c r="K14" s="36"/>
      <c r="L14" s="71"/>
      <c r="M14" s="71"/>
      <c r="N14" s="5">
        <v>37.72</v>
      </c>
      <c r="O14" s="45">
        <v>61</v>
      </c>
      <c r="P14" s="75">
        <f t="shared" si="0"/>
        <v>-23.28</v>
      </c>
      <c r="Q14" s="86"/>
    </row>
    <row r="15" spans="1:17" ht="27.75" customHeight="1" x14ac:dyDescent="0.3">
      <c r="A15">
        <v>11</v>
      </c>
      <c r="B15" s="3" t="s">
        <v>23</v>
      </c>
      <c r="C15" s="4">
        <v>7</v>
      </c>
      <c r="D15" s="40">
        <v>3</v>
      </c>
      <c r="E15" s="41">
        <f>(D15*100)/C15</f>
        <v>42.857142857142854</v>
      </c>
      <c r="F15" s="30">
        <v>3</v>
      </c>
      <c r="G15" s="31">
        <f>(F15*100)/C15</f>
        <v>42.857142857142854</v>
      </c>
      <c r="H15" s="27">
        <v>1</v>
      </c>
      <c r="I15" s="38">
        <f>(H15*100)/C15</f>
        <v>14.285714285714286</v>
      </c>
      <c r="J15" s="35">
        <v>0</v>
      </c>
      <c r="K15" s="36">
        <f>(J15*100)/C15</f>
        <v>0</v>
      </c>
      <c r="L15" s="18">
        <v>0</v>
      </c>
      <c r="M15" s="16">
        <f>(L15*100)/C15</f>
        <v>0</v>
      </c>
      <c r="N15" s="5">
        <v>36</v>
      </c>
      <c r="O15" s="45">
        <v>0</v>
      </c>
      <c r="P15" s="75">
        <f t="shared" si="0"/>
        <v>36</v>
      </c>
      <c r="Q15" s="86"/>
    </row>
    <row r="16" spans="1:17" ht="27.75" customHeight="1" x14ac:dyDescent="0.25">
      <c r="A16" s="9">
        <v>12</v>
      </c>
      <c r="B16" s="3" t="s">
        <v>24</v>
      </c>
      <c r="C16" s="4">
        <v>5</v>
      </c>
      <c r="D16" s="40">
        <v>3</v>
      </c>
      <c r="E16" s="40">
        <v>60</v>
      </c>
      <c r="F16" s="30">
        <v>1</v>
      </c>
      <c r="G16" s="30">
        <v>20</v>
      </c>
      <c r="H16" s="27">
        <v>1</v>
      </c>
      <c r="I16" s="27">
        <v>20</v>
      </c>
      <c r="J16" s="35">
        <v>0</v>
      </c>
      <c r="K16" s="35">
        <v>0</v>
      </c>
      <c r="L16" s="73">
        <v>0</v>
      </c>
      <c r="M16" s="73"/>
      <c r="N16" s="4">
        <v>47.5</v>
      </c>
      <c r="O16" s="45">
        <v>0</v>
      </c>
      <c r="P16" s="75">
        <f t="shared" si="0"/>
        <v>47.5</v>
      </c>
      <c r="Q16" s="86"/>
    </row>
    <row r="17" spans="1:17" ht="27.75" customHeight="1" x14ac:dyDescent="0.3">
      <c r="A17">
        <v>13</v>
      </c>
      <c r="B17" s="3" t="s">
        <v>27</v>
      </c>
      <c r="C17" s="4">
        <v>5</v>
      </c>
      <c r="D17" s="40">
        <v>4</v>
      </c>
      <c r="E17" s="41">
        <f>(D17*100)/C17</f>
        <v>80</v>
      </c>
      <c r="F17" s="30">
        <v>1</v>
      </c>
      <c r="G17" s="31">
        <f>(F17*100)/C17</f>
        <v>20</v>
      </c>
      <c r="H17" s="27">
        <v>0</v>
      </c>
      <c r="I17" s="38">
        <f>(H17*100)/C17</f>
        <v>0</v>
      </c>
      <c r="J17" s="35">
        <v>0</v>
      </c>
      <c r="K17" s="36">
        <f>(J17*100)/C17</f>
        <v>0</v>
      </c>
      <c r="L17" s="18">
        <v>0</v>
      </c>
      <c r="M17" s="16">
        <f>(L17*100)/C17</f>
        <v>0</v>
      </c>
      <c r="N17" s="5">
        <v>11</v>
      </c>
      <c r="O17" s="45">
        <v>44</v>
      </c>
      <c r="P17" s="75">
        <f t="shared" si="0"/>
        <v>-33</v>
      </c>
      <c r="Q17" s="86"/>
    </row>
    <row r="18" spans="1:17" ht="18.75" x14ac:dyDescent="0.25">
      <c r="B18" s="8" t="s">
        <v>11</v>
      </c>
      <c r="C18" s="4">
        <f>SUM(C5:C17)</f>
        <v>106</v>
      </c>
      <c r="D18" s="40">
        <f>SUM(D5:D17)</f>
        <v>30</v>
      </c>
      <c r="E18" s="41">
        <f>(D18*100)/C18</f>
        <v>28.30188679245283</v>
      </c>
      <c r="F18" s="30">
        <f>SUM(F5:F17)</f>
        <v>51</v>
      </c>
      <c r="G18" s="31">
        <f>(F18*100)/C18</f>
        <v>48.113207547169814</v>
      </c>
      <c r="H18" s="27">
        <f>SUM(H5:H17)</f>
        <v>21</v>
      </c>
      <c r="I18" s="38">
        <f>(H18*100)/C18</f>
        <v>19.811320754716981</v>
      </c>
      <c r="J18" s="35">
        <f>SUM(J5:J17)</f>
        <v>4</v>
      </c>
      <c r="K18" s="36">
        <f>(J18*100)/C18</f>
        <v>3.7735849056603774</v>
      </c>
      <c r="L18" s="16">
        <f>SUM(L5:L17)</f>
        <v>0</v>
      </c>
      <c r="M18" s="16">
        <f>(L18*100)/C18</f>
        <v>0</v>
      </c>
      <c r="N18" s="7">
        <f>AVERAGE(N5:N17)</f>
        <v>38.770769230769233</v>
      </c>
      <c r="O18" s="47">
        <f>AVERAGEIF(O5:O17,"&gt;0")</f>
        <v>53.618181818181817</v>
      </c>
      <c r="P18" s="75">
        <f t="shared" si="0"/>
        <v>-14.847412587412585</v>
      </c>
      <c r="Q18" s="77">
        <v>41.5</v>
      </c>
    </row>
  </sheetData>
  <mergeCells count="12">
    <mergeCell ref="Q3:Q17"/>
    <mergeCell ref="P3:P4"/>
    <mergeCell ref="B2:P2"/>
    <mergeCell ref="A3:A4"/>
    <mergeCell ref="B3:B4"/>
    <mergeCell ref="C3:C4"/>
    <mergeCell ref="D3:E3"/>
    <mergeCell ref="F3:G3"/>
    <mergeCell ref="H3:I3"/>
    <mergeCell ref="J3:K3"/>
    <mergeCell ref="N3:N4"/>
    <mergeCell ref="O3:O4"/>
  </mergeCells>
  <pageMargins left="0.7" right="0.7" top="0.75" bottom="0.75" header="0.3" footer="0.3"/>
  <pageSetup paperSize="9"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8"/>
  <sheetViews>
    <sheetView topLeftCell="A4" workbookViewId="0">
      <selection activeCell="Q3" sqref="Q3:Q17"/>
    </sheetView>
  </sheetViews>
  <sheetFormatPr defaultRowHeight="15" x14ac:dyDescent="0.25"/>
  <cols>
    <col min="2" max="2" width="42.42578125" customWidth="1"/>
    <col min="14" max="14" width="12.140625" customWidth="1"/>
    <col min="17" max="17" width="18.42578125" customWidth="1"/>
  </cols>
  <sheetData>
    <row r="2" spans="1:17" x14ac:dyDescent="0.25">
      <c r="B2" s="92" t="s">
        <v>32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7" ht="31.5" x14ac:dyDescent="0.25">
      <c r="A3" s="87" t="s">
        <v>25</v>
      </c>
      <c r="B3" s="96" t="s">
        <v>8</v>
      </c>
      <c r="C3" s="98" t="s">
        <v>0</v>
      </c>
      <c r="D3" s="100" t="s">
        <v>1</v>
      </c>
      <c r="E3" s="101"/>
      <c r="F3" s="102" t="s">
        <v>2</v>
      </c>
      <c r="G3" s="103"/>
      <c r="H3" s="104" t="s">
        <v>3</v>
      </c>
      <c r="I3" s="105"/>
      <c r="J3" s="88" t="s">
        <v>4</v>
      </c>
      <c r="K3" s="89"/>
      <c r="L3" s="12" t="s">
        <v>5</v>
      </c>
      <c r="M3" s="13"/>
      <c r="N3" s="90" t="s">
        <v>9</v>
      </c>
      <c r="O3" s="90" t="s">
        <v>12</v>
      </c>
      <c r="P3" s="94" t="s">
        <v>10</v>
      </c>
      <c r="Q3" s="86" t="s">
        <v>39</v>
      </c>
    </row>
    <row r="4" spans="1:17" ht="15.75" x14ac:dyDescent="0.25">
      <c r="A4" s="87"/>
      <c r="B4" s="97"/>
      <c r="C4" s="99"/>
      <c r="D4" s="19" t="s">
        <v>6</v>
      </c>
      <c r="E4" s="19" t="s">
        <v>7</v>
      </c>
      <c r="F4" s="29" t="s">
        <v>6</v>
      </c>
      <c r="G4" s="29" t="s">
        <v>7</v>
      </c>
      <c r="H4" s="26" t="s">
        <v>6</v>
      </c>
      <c r="I4" s="26" t="s">
        <v>7</v>
      </c>
      <c r="J4" s="34" t="s">
        <v>6</v>
      </c>
      <c r="K4" s="34" t="s">
        <v>7</v>
      </c>
      <c r="L4" s="14" t="s">
        <v>6</v>
      </c>
      <c r="M4" s="15" t="s">
        <v>7</v>
      </c>
      <c r="N4" s="91"/>
      <c r="O4" s="91"/>
      <c r="P4" s="95"/>
      <c r="Q4" s="86"/>
    </row>
    <row r="5" spans="1:17" ht="21.75" customHeight="1" x14ac:dyDescent="0.25">
      <c r="A5">
        <v>1</v>
      </c>
      <c r="B5" s="3" t="s">
        <v>13</v>
      </c>
      <c r="C5" s="4">
        <v>13</v>
      </c>
      <c r="D5" s="40">
        <v>5</v>
      </c>
      <c r="E5" s="41">
        <f>(D5*100)/C5</f>
        <v>38.46153846153846</v>
      </c>
      <c r="F5" s="30">
        <v>6</v>
      </c>
      <c r="G5" s="31">
        <f>(F5*100)/C5</f>
        <v>46.153846153846153</v>
      </c>
      <c r="H5" s="27">
        <v>2</v>
      </c>
      <c r="I5" s="38">
        <f>(H5*100)/C5</f>
        <v>15.384615384615385</v>
      </c>
      <c r="J5" s="35">
        <v>0</v>
      </c>
      <c r="K5" s="36">
        <f>(J5*100)/C5</f>
        <v>0</v>
      </c>
      <c r="L5" s="16">
        <v>0</v>
      </c>
      <c r="M5" s="16">
        <f>(L5*100)/C5</f>
        <v>0</v>
      </c>
      <c r="N5" s="5">
        <v>49</v>
      </c>
      <c r="O5" s="45">
        <v>51.04</v>
      </c>
      <c r="P5" s="75">
        <f>N5-O5</f>
        <v>-2.0399999999999991</v>
      </c>
      <c r="Q5" s="86"/>
    </row>
    <row r="6" spans="1:17" s="57" customFormat="1" ht="21.75" customHeight="1" x14ac:dyDescent="0.3">
      <c r="A6" s="49">
        <v>2</v>
      </c>
      <c r="B6" s="50" t="s">
        <v>14</v>
      </c>
      <c r="C6" s="51">
        <v>24</v>
      </c>
      <c r="D6" s="74">
        <v>5</v>
      </c>
      <c r="E6" s="41">
        <v>21.73</v>
      </c>
      <c r="F6" s="32">
        <v>8</v>
      </c>
      <c r="G6" s="31">
        <v>30.43</v>
      </c>
      <c r="H6" s="28">
        <v>10</v>
      </c>
      <c r="I6" s="38">
        <v>43.47</v>
      </c>
      <c r="J6" s="37">
        <v>1</v>
      </c>
      <c r="K6" s="36">
        <v>4.34</v>
      </c>
      <c r="L6" s="17">
        <v>0</v>
      </c>
      <c r="M6" s="16"/>
      <c r="N6" s="54">
        <v>50</v>
      </c>
      <c r="O6" s="55">
        <v>60</v>
      </c>
      <c r="P6" s="76">
        <f t="shared" ref="P6:P18" si="0">N6-O6</f>
        <v>-10</v>
      </c>
      <c r="Q6" s="86"/>
    </row>
    <row r="7" spans="1:17" ht="21.75" customHeight="1" x14ac:dyDescent="0.3">
      <c r="A7">
        <v>3</v>
      </c>
      <c r="B7" s="3" t="s">
        <v>15</v>
      </c>
      <c r="C7" s="4">
        <v>14</v>
      </c>
      <c r="D7" s="40">
        <v>6</v>
      </c>
      <c r="E7" s="41">
        <v>42.85</v>
      </c>
      <c r="F7" s="30">
        <v>3</v>
      </c>
      <c r="G7" s="31">
        <v>21.42</v>
      </c>
      <c r="H7" s="27">
        <v>3</v>
      </c>
      <c r="I7" s="38">
        <v>21</v>
      </c>
      <c r="J7" s="35">
        <v>2</v>
      </c>
      <c r="K7" s="36">
        <v>14.28</v>
      </c>
      <c r="L7" s="18">
        <v>0</v>
      </c>
      <c r="M7" s="16"/>
      <c r="N7" s="5">
        <v>55</v>
      </c>
      <c r="O7" s="45">
        <v>45</v>
      </c>
      <c r="P7" s="75">
        <f t="shared" si="0"/>
        <v>10</v>
      </c>
      <c r="Q7" s="86"/>
    </row>
    <row r="8" spans="1:17" ht="21.75" customHeight="1" x14ac:dyDescent="0.3">
      <c r="A8" s="9">
        <v>4</v>
      </c>
      <c r="B8" s="3" t="s">
        <v>16</v>
      </c>
      <c r="C8" s="4">
        <v>20</v>
      </c>
      <c r="D8" s="40">
        <v>3</v>
      </c>
      <c r="E8" s="41">
        <v>15</v>
      </c>
      <c r="F8" s="30">
        <v>9</v>
      </c>
      <c r="G8" s="31">
        <v>45</v>
      </c>
      <c r="H8" s="27">
        <v>5</v>
      </c>
      <c r="I8" s="38">
        <v>25</v>
      </c>
      <c r="J8" s="35">
        <v>3</v>
      </c>
      <c r="K8" s="36">
        <v>15</v>
      </c>
      <c r="L8" s="18">
        <v>0</v>
      </c>
      <c r="M8" s="16">
        <v>0</v>
      </c>
      <c r="N8" s="5">
        <v>58</v>
      </c>
      <c r="O8" s="45">
        <v>48</v>
      </c>
      <c r="P8" s="75">
        <f t="shared" si="0"/>
        <v>10</v>
      </c>
      <c r="Q8" s="86"/>
    </row>
    <row r="9" spans="1:17" ht="21.75" customHeight="1" x14ac:dyDescent="0.3">
      <c r="A9">
        <v>5</v>
      </c>
      <c r="B9" s="3" t="s">
        <v>17</v>
      </c>
      <c r="C9" s="4">
        <v>7</v>
      </c>
      <c r="D9" s="40">
        <v>4</v>
      </c>
      <c r="E9" s="41">
        <v>57</v>
      </c>
      <c r="F9" s="30">
        <v>1</v>
      </c>
      <c r="G9" s="31">
        <v>14</v>
      </c>
      <c r="H9" s="27">
        <v>2</v>
      </c>
      <c r="I9" s="38">
        <v>29</v>
      </c>
      <c r="J9" s="35">
        <v>0</v>
      </c>
      <c r="K9" s="36">
        <v>0</v>
      </c>
      <c r="L9" s="18">
        <v>0</v>
      </c>
      <c r="M9" s="16">
        <v>0</v>
      </c>
      <c r="N9" s="5">
        <v>44</v>
      </c>
      <c r="O9" s="45">
        <v>47</v>
      </c>
      <c r="P9" s="75">
        <f t="shared" si="0"/>
        <v>-3</v>
      </c>
      <c r="Q9" s="86"/>
    </row>
    <row r="10" spans="1:17" ht="21.75" customHeight="1" x14ac:dyDescent="0.3">
      <c r="A10" s="9">
        <v>6</v>
      </c>
      <c r="B10" s="3" t="s">
        <v>18</v>
      </c>
      <c r="C10" s="4">
        <v>29</v>
      </c>
      <c r="D10" s="40">
        <v>11</v>
      </c>
      <c r="E10" s="41">
        <f>(D10*100)/C10</f>
        <v>37.931034482758619</v>
      </c>
      <c r="F10" s="30">
        <v>13</v>
      </c>
      <c r="G10" s="31">
        <f>(F10*100)/C10</f>
        <v>44.827586206896555</v>
      </c>
      <c r="H10" s="27">
        <v>3</v>
      </c>
      <c r="I10" s="38">
        <f>(H10*100)/C10</f>
        <v>10.344827586206897</v>
      </c>
      <c r="J10" s="35">
        <v>2</v>
      </c>
      <c r="K10" s="36">
        <f>(J10*100)/C10</f>
        <v>6.8965517241379306</v>
      </c>
      <c r="L10" s="18">
        <v>0</v>
      </c>
      <c r="M10" s="16">
        <f>(L10*100)/C10</f>
        <v>0</v>
      </c>
      <c r="N10" s="4">
        <v>51</v>
      </c>
      <c r="O10" s="45">
        <v>57</v>
      </c>
      <c r="P10" s="75">
        <f t="shared" si="0"/>
        <v>-6</v>
      </c>
      <c r="Q10" s="86"/>
    </row>
    <row r="11" spans="1:17" ht="21.75" customHeight="1" x14ac:dyDescent="0.3">
      <c r="A11">
        <v>7</v>
      </c>
      <c r="B11" s="3" t="s">
        <v>19</v>
      </c>
      <c r="C11" s="4">
        <v>25</v>
      </c>
      <c r="D11" s="40">
        <v>8</v>
      </c>
      <c r="E11" s="41">
        <f>(D11*100)/C11</f>
        <v>32</v>
      </c>
      <c r="F11" s="30">
        <v>9</v>
      </c>
      <c r="G11" s="31">
        <f>(F11*100)/C11</f>
        <v>36</v>
      </c>
      <c r="H11" s="27">
        <v>6</v>
      </c>
      <c r="I11" s="38">
        <f>(H11*100)/C11</f>
        <v>24</v>
      </c>
      <c r="J11" s="35">
        <v>2</v>
      </c>
      <c r="K11" s="36">
        <f>(J11*100)/C11</f>
        <v>8</v>
      </c>
      <c r="L11" s="18">
        <v>0</v>
      </c>
      <c r="M11" s="16">
        <f>(L11*100)/C11</f>
        <v>0</v>
      </c>
      <c r="N11" s="5">
        <v>51</v>
      </c>
      <c r="O11" s="45">
        <v>45</v>
      </c>
      <c r="P11" s="75">
        <f t="shared" si="0"/>
        <v>6</v>
      </c>
      <c r="Q11" s="86"/>
    </row>
    <row r="12" spans="1:17" s="57" customFormat="1" ht="21.75" customHeight="1" x14ac:dyDescent="0.3">
      <c r="A12" s="49">
        <v>8</v>
      </c>
      <c r="B12" s="50" t="s">
        <v>20</v>
      </c>
      <c r="C12" s="53">
        <v>14</v>
      </c>
      <c r="D12" s="40">
        <v>2</v>
      </c>
      <c r="E12" s="41">
        <v>7.6</v>
      </c>
      <c r="F12" s="30">
        <v>6</v>
      </c>
      <c r="G12" s="31">
        <v>46.2</v>
      </c>
      <c r="H12" s="27">
        <v>6</v>
      </c>
      <c r="I12" s="38">
        <v>46.2</v>
      </c>
      <c r="J12" s="35">
        <v>0</v>
      </c>
      <c r="K12" s="36">
        <v>0</v>
      </c>
      <c r="L12" s="18">
        <v>0</v>
      </c>
      <c r="M12" s="16"/>
      <c r="N12" s="52">
        <v>53</v>
      </c>
      <c r="O12" s="58">
        <v>55</v>
      </c>
      <c r="P12" s="76">
        <f t="shared" si="0"/>
        <v>-2</v>
      </c>
      <c r="Q12" s="86"/>
    </row>
    <row r="13" spans="1:17" ht="21.75" customHeight="1" x14ac:dyDescent="0.3">
      <c r="A13">
        <v>9</v>
      </c>
      <c r="B13" s="3" t="s">
        <v>21</v>
      </c>
      <c r="C13" s="4">
        <v>20</v>
      </c>
      <c r="D13" s="40">
        <v>9</v>
      </c>
      <c r="E13" s="41">
        <f>(D13*100)/C13</f>
        <v>45</v>
      </c>
      <c r="F13" s="30">
        <v>10</v>
      </c>
      <c r="G13" s="31">
        <f>(F13*100)/C13</f>
        <v>50</v>
      </c>
      <c r="H13" s="27">
        <v>1</v>
      </c>
      <c r="I13" s="38">
        <f>(H13*100)/C13</f>
        <v>5</v>
      </c>
      <c r="J13" s="35">
        <v>0</v>
      </c>
      <c r="K13" s="36">
        <f>(J13*100)/C13</f>
        <v>0</v>
      </c>
      <c r="L13" s="18">
        <v>0</v>
      </c>
      <c r="M13" s="16">
        <f>(L13*100)/C13</f>
        <v>0</v>
      </c>
      <c r="N13" s="5">
        <v>42</v>
      </c>
      <c r="O13" s="45">
        <v>52</v>
      </c>
      <c r="P13" s="75">
        <f t="shared" si="0"/>
        <v>-10</v>
      </c>
      <c r="Q13" s="86"/>
    </row>
    <row r="14" spans="1:17" s="64" customFormat="1" ht="21.75" customHeight="1" x14ac:dyDescent="0.3">
      <c r="A14" s="59">
        <v>10</v>
      </c>
      <c r="B14" s="60" t="s">
        <v>22</v>
      </c>
      <c r="C14" s="61">
        <v>21</v>
      </c>
      <c r="D14" s="40">
        <v>11</v>
      </c>
      <c r="E14" s="41">
        <f>(D14*100)/C14</f>
        <v>52.38095238095238</v>
      </c>
      <c r="F14" s="30">
        <v>4</v>
      </c>
      <c r="G14" s="31">
        <f>(F14*100)/C14</f>
        <v>19.047619047619047</v>
      </c>
      <c r="H14" s="27">
        <v>6</v>
      </c>
      <c r="I14" s="38">
        <f>(H14*100)/C14</f>
        <v>28.571428571428573</v>
      </c>
      <c r="J14" s="35">
        <v>0</v>
      </c>
      <c r="K14" s="36">
        <f>(J14*100)/C14</f>
        <v>0</v>
      </c>
      <c r="L14" s="18">
        <v>0</v>
      </c>
      <c r="M14" s="16">
        <f>(L14*100)/C14</f>
        <v>0</v>
      </c>
      <c r="N14" s="62">
        <v>41.1</v>
      </c>
      <c r="O14" s="63">
        <v>54</v>
      </c>
      <c r="P14" s="82">
        <f t="shared" si="0"/>
        <v>-12.899999999999999</v>
      </c>
      <c r="Q14" s="86"/>
    </row>
    <row r="15" spans="1:17" ht="21.75" customHeight="1" x14ac:dyDescent="0.3">
      <c r="A15">
        <v>11</v>
      </c>
      <c r="B15" s="3" t="s">
        <v>23</v>
      </c>
      <c r="C15" s="4">
        <v>11</v>
      </c>
      <c r="D15" s="40">
        <v>6</v>
      </c>
      <c r="E15" s="41">
        <f>(D15*100)/C15</f>
        <v>54.545454545454547</v>
      </c>
      <c r="F15" s="30">
        <v>5</v>
      </c>
      <c r="G15" s="31">
        <f>(F15*100)/C15</f>
        <v>45.454545454545453</v>
      </c>
      <c r="H15" s="27">
        <v>0</v>
      </c>
      <c r="I15" s="38">
        <f>(H15*100)/C15</f>
        <v>0</v>
      </c>
      <c r="J15" s="35">
        <v>0</v>
      </c>
      <c r="K15" s="36">
        <f>(J15*100)/C15</f>
        <v>0</v>
      </c>
      <c r="L15" s="18">
        <v>0</v>
      </c>
      <c r="M15" s="16">
        <f>(L15*100)/C15</f>
        <v>0</v>
      </c>
      <c r="N15" s="5">
        <v>32</v>
      </c>
      <c r="O15" s="45">
        <v>0</v>
      </c>
      <c r="P15" s="75">
        <f t="shared" si="0"/>
        <v>32</v>
      </c>
      <c r="Q15" s="86"/>
    </row>
    <row r="16" spans="1:17" ht="21.75" customHeight="1" x14ac:dyDescent="0.25">
      <c r="A16" s="9">
        <v>12</v>
      </c>
      <c r="B16" s="3" t="s">
        <v>24</v>
      </c>
      <c r="C16" s="4">
        <v>7</v>
      </c>
      <c r="D16" s="40">
        <v>4</v>
      </c>
      <c r="E16" s="41">
        <v>57</v>
      </c>
      <c r="F16" s="30">
        <v>2</v>
      </c>
      <c r="G16" s="31">
        <v>28</v>
      </c>
      <c r="H16" s="27">
        <v>1</v>
      </c>
      <c r="I16" s="38">
        <v>14</v>
      </c>
      <c r="J16" s="35">
        <v>0</v>
      </c>
      <c r="K16" s="70">
        <v>0</v>
      </c>
      <c r="L16" s="73">
        <v>0</v>
      </c>
      <c r="M16" s="73"/>
      <c r="N16" s="5">
        <v>38.700000000000003</v>
      </c>
      <c r="O16" s="45">
        <v>0</v>
      </c>
      <c r="P16" s="75">
        <f t="shared" si="0"/>
        <v>38.700000000000003</v>
      </c>
      <c r="Q16" s="86"/>
    </row>
    <row r="17" spans="1:17" ht="21.75" customHeight="1" x14ac:dyDescent="0.3">
      <c r="A17">
        <v>13</v>
      </c>
      <c r="B17" s="3" t="s">
        <v>27</v>
      </c>
      <c r="C17" s="4">
        <v>11</v>
      </c>
      <c r="D17" s="40">
        <v>11</v>
      </c>
      <c r="E17" s="41">
        <f>(D17*100)/C17</f>
        <v>100</v>
      </c>
      <c r="F17" s="30">
        <v>0</v>
      </c>
      <c r="G17" s="31">
        <f>(F17*100)/C17</f>
        <v>0</v>
      </c>
      <c r="H17" s="27">
        <v>0</v>
      </c>
      <c r="I17" s="38">
        <f>(H17*100)/C17</f>
        <v>0</v>
      </c>
      <c r="J17" s="35">
        <v>0</v>
      </c>
      <c r="K17" s="36">
        <f>(J17*100)/C17</f>
        <v>0</v>
      </c>
      <c r="L17" s="18">
        <v>0</v>
      </c>
      <c r="M17" s="16">
        <f>(L17*100)/C17</f>
        <v>0</v>
      </c>
      <c r="N17" s="5">
        <v>20</v>
      </c>
      <c r="O17" s="45">
        <v>45</v>
      </c>
      <c r="P17" s="75">
        <f t="shared" si="0"/>
        <v>-25</v>
      </c>
      <c r="Q17" s="86"/>
    </row>
    <row r="18" spans="1:17" ht="18.75" x14ac:dyDescent="0.25">
      <c r="B18" s="8" t="s">
        <v>11</v>
      </c>
      <c r="C18" s="4">
        <f>SUM(C5:C17)</f>
        <v>216</v>
      </c>
      <c r="D18" s="40">
        <f>SUM(D5:D17)</f>
        <v>85</v>
      </c>
      <c r="E18" s="41">
        <f>(D18*100)/C18</f>
        <v>39.351851851851855</v>
      </c>
      <c r="F18" s="30">
        <f>SUM(F5:F17)</f>
        <v>76</v>
      </c>
      <c r="G18" s="31">
        <f>(F18*100)/C18</f>
        <v>35.185185185185183</v>
      </c>
      <c r="H18" s="27">
        <f>SUM(H5:H17)</f>
        <v>45</v>
      </c>
      <c r="I18" s="38">
        <f>(H18*100)/C18</f>
        <v>20.833333333333332</v>
      </c>
      <c r="J18" s="35">
        <f>SUM(J5:J17)</f>
        <v>10</v>
      </c>
      <c r="K18" s="36">
        <f>(J18*100)/C18</f>
        <v>4.6296296296296298</v>
      </c>
      <c r="L18" s="16">
        <f>SUM(L5:L17)</f>
        <v>0</v>
      </c>
      <c r="M18" s="16">
        <f>(L18*100)/C18</f>
        <v>0</v>
      </c>
      <c r="N18" s="7">
        <f>AVERAGE(N5:N17)</f>
        <v>44.984615384615388</v>
      </c>
      <c r="O18" s="47">
        <f>AVERAGEIF(O5:O17,"&gt;0")</f>
        <v>50.82181818181818</v>
      </c>
      <c r="P18" s="6">
        <f t="shared" si="0"/>
        <v>-5.8372027972027922</v>
      </c>
      <c r="Q18" s="77">
        <v>42.96</v>
      </c>
    </row>
  </sheetData>
  <mergeCells count="12">
    <mergeCell ref="Q3:Q17"/>
    <mergeCell ref="P3:P4"/>
    <mergeCell ref="B2:P2"/>
    <mergeCell ref="A3:A4"/>
    <mergeCell ref="B3:B4"/>
    <mergeCell ref="C3:C4"/>
    <mergeCell ref="D3:E3"/>
    <mergeCell ref="F3:G3"/>
    <mergeCell ref="H3:I3"/>
    <mergeCell ref="J3:K3"/>
    <mergeCell ref="N3:N4"/>
    <mergeCell ref="O3:O4"/>
  </mergeCells>
  <pageMargins left="0.7" right="0.7" top="0.75" bottom="0.75" header="0.3" footer="0.3"/>
  <pageSetup paperSize="9"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opLeftCell="A2" workbookViewId="0">
      <selection activeCell="Q3" sqref="Q3:Q16"/>
    </sheetView>
  </sheetViews>
  <sheetFormatPr defaultRowHeight="15" x14ac:dyDescent="0.25"/>
  <cols>
    <col min="2" max="2" width="42.5703125" customWidth="1"/>
    <col min="17" max="17" width="15.5703125" customWidth="1"/>
  </cols>
  <sheetData>
    <row r="2" spans="1:17" x14ac:dyDescent="0.25">
      <c r="B2" s="92" t="s">
        <v>36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7" ht="31.5" x14ac:dyDescent="0.25">
      <c r="A3" s="87" t="s">
        <v>25</v>
      </c>
      <c r="B3" s="96" t="s">
        <v>8</v>
      </c>
      <c r="C3" s="98" t="s">
        <v>0</v>
      </c>
      <c r="D3" s="100" t="s">
        <v>1</v>
      </c>
      <c r="E3" s="101"/>
      <c r="F3" s="102" t="s">
        <v>2</v>
      </c>
      <c r="G3" s="103"/>
      <c r="H3" s="104" t="s">
        <v>3</v>
      </c>
      <c r="I3" s="105"/>
      <c r="J3" s="88" t="s">
        <v>4</v>
      </c>
      <c r="K3" s="89"/>
      <c r="L3" s="12" t="s">
        <v>5</v>
      </c>
      <c r="M3" s="13"/>
      <c r="N3" s="90" t="s">
        <v>9</v>
      </c>
      <c r="O3" s="90" t="s">
        <v>12</v>
      </c>
      <c r="P3" s="94" t="s">
        <v>10</v>
      </c>
      <c r="Q3" s="86" t="s">
        <v>39</v>
      </c>
    </row>
    <row r="4" spans="1:17" ht="15.75" x14ac:dyDescent="0.25">
      <c r="A4" s="87"/>
      <c r="B4" s="97"/>
      <c r="C4" s="99"/>
      <c r="D4" s="19" t="s">
        <v>6</v>
      </c>
      <c r="E4" s="19" t="s">
        <v>7</v>
      </c>
      <c r="F4" s="29" t="s">
        <v>6</v>
      </c>
      <c r="G4" s="29" t="s">
        <v>7</v>
      </c>
      <c r="H4" s="26" t="s">
        <v>6</v>
      </c>
      <c r="I4" s="26" t="s">
        <v>7</v>
      </c>
      <c r="J4" s="34" t="s">
        <v>6</v>
      </c>
      <c r="K4" s="34" t="s">
        <v>7</v>
      </c>
      <c r="L4" s="14" t="s">
        <v>6</v>
      </c>
      <c r="M4" s="15" t="s">
        <v>7</v>
      </c>
      <c r="N4" s="91"/>
      <c r="O4" s="91"/>
      <c r="P4" s="95"/>
      <c r="Q4" s="86"/>
    </row>
    <row r="5" spans="1:17" ht="21.75" customHeight="1" x14ac:dyDescent="0.25">
      <c r="A5">
        <v>1</v>
      </c>
      <c r="B5" s="3" t="s">
        <v>13</v>
      </c>
      <c r="C5" s="4">
        <v>13</v>
      </c>
      <c r="D5" s="40">
        <v>3</v>
      </c>
      <c r="E5" s="41">
        <f t="shared" ref="E5:E15" si="0">(D5*100)/C5</f>
        <v>23.076923076923077</v>
      </c>
      <c r="F5" s="30">
        <v>7</v>
      </c>
      <c r="G5" s="31">
        <f t="shared" ref="G5:G15" si="1">(F5*100)/C5</f>
        <v>53.846153846153847</v>
      </c>
      <c r="H5" s="27">
        <v>3</v>
      </c>
      <c r="I5" s="38">
        <f>(H5*100)/C5</f>
        <v>23.076923076923077</v>
      </c>
      <c r="J5" s="35">
        <v>0</v>
      </c>
      <c r="K5" s="36">
        <f t="shared" ref="K5:K15" si="2">(J5*100)/C5</f>
        <v>0</v>
      </c>
      <c r="L5" s="71">
        <v>0</v>
      </c>
      <c r="M5" s="71">
        <f>(L5*100)</f>
        <v>0</v>
      </c>
      <c r="N5" s="5">
        <v>50</v>
      </c>
      <c r="O5" s="45">
        <v>44</v>
      </c>
      <c r="P5" s="75">
        <f>N5-O5</f>
        <v>6</v>
      </c>
      <c r="Q5" s="86"/>
    </row>
    <row r="6" spans="1:17" ht="21.75" customHeight="1" x14ac:dyDescent="0.25">
      <c r="A6" s="9">
        <v>2</v>
      </c>
      <c r="B6" s="3" t="s">
        <v>14</v>
      </c>
      <c r="C6" s="10">
        <v>18</v>
      </c>
      <c r="D6" s="65">
        <v>2</v>
      </c>
      <c r="E6" s="41">
        <f t="shared" si="0"/>
        <v>11.111111111111111</v>
      </c>
      <c r="F6" s="67">
        <v>9</v>
      </c>
      <c r="G6" s="31">
        <f t="shared" si="1"/>
        <v>50</v>
      </c>
      <c r="H6" s="66">
        <v>7</v>
      </c>
      <c r="I6" s="68">
        <v>41.17</v>
      </c>
      <c r="J6" s="69">
        <v>0</v>
      </c>
      <c r="K6" s="36">
        <f t="shared" si="2"/>
        <v>0</v>
      </c>
      <c r="L6" s="72">
        <v>0</v>
      </c>
      <c r="M6" s="71">
        <f t="shared" ref="M6:M17" si="3">(L6*100)</f>
        <v>0</v>
      </c>
      <c r="N6" s="44">
        <v>50</v>
      </c>
      <c r="O6" s="48">
        <v>46</v>
      </c>
      <c r="P6" s="75">
        <f t="shared" ref="P6:P17" si="4">N6-O6</f>
        <v>4</v>
      </c>
      <c r="Q6" s="86"/>
    </row>
    <row r="7" spans="1:17" ht="21.75" customHeight="1" x14ac:dyDescent="0.3">
      <c r="A7">
        <v>3</v>
      </c>
      <c r="B7" s="3" t="s">
        <v>15</v>
      </c>
      <c r="C7" s="4">
        <v>11</v>
      </c>
      <c r="D7" s="40">
        <v>2</v>
      </c>
      <c r="E7" s="41">
        <f t="shared" si="0"/>
        <v>18.181818181818183</v>
      </c>
      <c r="F7" s="30">
        <v>5</v>
      </c>
      <c r="G7" s="31">
        <f t="shared" si="1"/>
        <v>45.454545454545453</v>
      </c>
      <c r="H7" s="27">
        <v>3</v>
      </c>
      <c r="I7" s="38">
        <v>27.3</v>
      </c>
      <c r="J7" s="35">
        <v>1</v>
      </c>
      <c r="K7" s="36">
        <f t="shared" si="2"/>
        <v>9.0909090909090917</v>
      </c>
      <c r="L7" s="18">
        <v>0</v>
      </c>
      <c r="M7" s="71">
        <f t="shared" si="3"/>
        <v>0</v>
      </c>
      <c r="N7" s="5">
        <v>56.81</v>
      </c>
      <c r="O7" s="45">
        <v>45</v>
      </c>
      <c r="P7" s="75">
        <f t="shared" si="4"/>
        <v>11.810000000000002</v>
      </c>
      <c r="Q7" s="86"/>
    </row>
    <row r="8" spans="1:17" ht="21.75" customHeight="1" x14ac:dyDescent="0.3">
      <c r="A8" s="9">
        <v>4</v>
      </c>
      <c r="B8" s="3" t="s">
        <v>16</v>
      </c>
      <c r="C8" s="4">
        <v>8</v>
      </c>
      <c r="D8" s="40">
        <v>4</v>
      </c>
      <c r="E8" s="41">
        <f t="shared" si="0"/>
        <v>50</v>
      </c>
      <c r="F8" s="30">
        <v>3</v>
      </c>
      <c r="G8" s="31">
        <f t="shared" si="1"/>
        <v>37.5</v>
      </c>
      <c r="H8" s="27">
        <v>1</v>
      </c>
      <c r="I8" s="38">
        <f>(H8*100)/C8</f>
        <v>12.5</v>
      </c>
      <c r="J8" s="35">
        <v>0</v>
      </c>
      <c r="K8" s="36">
        <f t="shared" si="2"/>
        <v>0</v>
      </c>
      <c r="L8" s="18">
        <v>0</v>
      </c>
      <c r="M8" s="71">
        <f t="shared" si="3"/>
        <v>0</v>
      </c>
      <c r="N8" s="5">
        <v>37</v>
      </c>
      <c r="O8" s="45">
        <v>53</v>
      </c>
      <c r="P8" s="75">
        <f t="shared" si="4"/>
        <v>-16</v>
      </c>
      <c r="Q8" s="86"/>
    </row>
    <row r="9" spans="1:17" ht="21.75" customHeight="1" x14ac:dyDescent="0.3">
      <c r="A9">
        <v>5</v>
      </c>
      <c r="B9" s="3" t="s">
        <v>17</v>
      </c>
      <c r="C9" s="4">
        <v>4</v>
      </c>
      <c r="D9" s="40">
        <v>1</v>
      </c>
      <c r="E9" s="41">
        <f t="shared" si="0"/>
        <v>25</v>
      </c>
      <c r="F9" s="30">
        <v>3</v>
      </c>
      <c r="G9" s="31">
        <f t="shared" si="1"/>
        <v>75</v>
      </c>
      <c r="H9" s="27">
        <v>0</v>
      </c>
      <c r="I9" s="38">
        <f>(H9*100)/C9</f>
        <v>0</v>
      </c>
      <c r="J9" s="35">
        <v>0</v>
      </c>
      <c r="K9" s="36">
        <f t="shared" si="2"/>
        <v>0</v>
      </c>
      <c r="L9" s="18">
        <v>0</v>
      </c>
      <c r="M9" s="71">
        <f t="shared" si="3"/>
        <v>0</v>
      </c>
      <c r="N9" s="5">
        <v>38</v>
      </c>
      <c r="O9" s="45">
        <v>0</v>
      </c>
      <c r="P9" s="75">
        <f t="shared" si="4"/>
        <v>38</v>
      </c>
      <c r="Q9" s="86"/>
    </row>
    <row r="10" spans="1:17" ht="21.75" customHeight="1" x14ac:dyDescent="0.3">
      <c r="A10" s="9">
        <v>6</v>
      </c>
      <c r="B10" s="3" t="s">
        <v>18</v>
      </c>
      <c r="C10" s="4">
        <v>22</v>
      </c>
      <c r="D10" s="40">
        <v>2</v>
      </c>
      <c r="E10" s="41">
        <f t="shared" si="0"/>
        <v>9.0909090909090917</v>
      </c>
      <c r="F10" s="30">
        <v>15</v>
      </c>
      <c r="G10" s="31">
        <f t="shared" si="1"/>
        <v>68.181818181818187</v>
      </c>
      <c r="H10" s="27">
        <v>5</v>
      </c>
      <c r="I10" s="38">
        <v>18</v>
      </c>
      <c r="J10" s="35">
        <v>0</v>
      </c>
      <c r="K10" s="36">
        <f t="shared" si="2"/>
        <v>0</v>
      </c>
      <c r="L10" s="18">
        <v>0</v>
      </c>
      <c r="M10" s="71">
        <f t="shared" si="3"/>
        <v>0</v>
      </c>
      <c r="N10" s="4">
        <v>50</v>
      </c>
      <c r="O10" s="45">
        <v>47</v>
      </c>
      <c r="P10" s="75">
        <f t="shared" si="4"/>
        <v>3</v>
      </c>
      <c r="Q10" s="86"/>
    </row>
    <row r="11" spans="1:17" s="57" customFormat="1" ht="21.75" customHeight="1" x14ac:dyDescent="0.3">
      <c r="A11" s="57">
        <v>7</v>
      </c>
      <c r="B11" s="50" t="s">
        <v>19</v>
      </c>
      <c r="C11" s="53">
        <v>32</v>
      </c>
      <c r="D11" s="40">
        <v>2</v>
      </c>
      <c r="E11" s="41">
        <f t="shared" si="0"/>
        <v>6.25</v>
      </c>
      <c r="F11" s="30">
        <v>16</v>
      </c>
      <c r="G11" s="31">
        <f t="shared" si="1"/>
        <v>50</v>
      </c>
      <c r="H11" s="27">
        <v>12</v>
      </c>
      <c r="I11" s="38">
        <f>(H11*100)/C11</f>
        <v>37.5</v>
      </c>
      <c r="J11" s="35">
        <v>2</v>
      </c>
      <c r="K11" s="36">
        <f t="shared" si="2"/>
        <v>6.25</v>
      </c>
      <c r="L11" s="18">
        <v>0</v>
      </c>
      <c r="M11" s="71">
        <f t="shared" si="3"/>
        <v>0</v>
      </c>
      <c r="N11" s="52">
        <v>61</v>
      </c>
      <c r="O11" s="58">
        <v>50</v>
      </c>
      <c r="P11" s="76">
        <f t="shared" si="4"/>
        <v>11</v>
      </c>
      <c r="Q11" s="86"/>
    </row>
    <row r="12" spans="1:17" s="57" customFormat="1" ht="21.75" customHeight="1" x14ac:dyDescent="0.3">
      <c r="A12" s="49">
        <v>8</v>
      </c>
      <c r="B12" s="50" t="s">
        <v>20</v>
      </c>
      <c r="C12" s="53">
        <v>12</v>
      </c>
      <c r="D12" s="40">
        <v>1</v>
      </c>
      <c r="E12" s="41">
        <f t="shared" si="0"/>
        <v>8.3333333333333339</v>
      </c>
      <c r="F12" s="30">
        <v>5</v>
      </c>
      <c r="G12" s="31">
        <f t="shared" si="1"/>
        <v>41.666666666666664</v>
      </c>
      <c r="H12" s="27">
        <v>6</v>
      </c>
      <c r="I12" s="38">
        <f>(H12*100)/C12</f>
        <v>50</v>
      </c>
      <c r="J12" s="35">
        <v>0</v>
      </c>
      <c r="K12" s="36">
        <f t="shared" si="2"/>
        <v>0</v>
      </c>
      <c r="L12" s="18">
        <v>0</v>
      </c>
      <c r="M12" s="71">
        <f t="shared" si="3"/>
        <v>0</v>
      </c>
      <c r="N12" s="52">
        <v>53</v>
      </c>
      <c r="O12" s="58">
        <v>51</v>
      </c>
      <c r="P12" s="76">
        <f t="shared" si="4"/>
        <v>2</v>
      </c>
      <c r="Q12" s="86"/>
    </row>
    <row r="13" spans="1:17" ht="21.75" customHeight="1" x14ac:dyDescent="0.3">
      <c r="A13">
        <v>9</v>
      </c>
      <c r="B13" s="3" t="s">
        <v>21</v>
      </c>
      <c r="C13" s="4">
        <v>13</v>
      </c>
      <c r="D13" s="40">
        <v>4</v>
      </c>
      <c r="E13" s="41">
        <f t="shared" si="0"/>
        <v>30.76923076923077</v>
      </c>
      <c r="F13" s="30">
        <v>5</v>
      </c>
      <c r="G13" s="31">
        <f t="shared" si="1"/>
        <v>38.46153846153846</v>
      </c>
      <c r="H13" s="27">
        <v>4</v>
      </c>
      <c r="I13" s="38">
        <f>(H13*100)/C13</f>
        <v>30.76923076923077</v>
      </c>
      <c r="J13" s="35"/>
      <c r="K13" s="36">
        <f t="shared" si="2"/>
        <v>0</v>
      </c>
      <c r="L13" s="18"/>
      <c r="M13" s="71">
        <f t="shared" si="3"/>
        <v>0</v>
      </c>
      <c r="N13" s="5">
        <v>43</v>
      </c>
      <c r="O13" s="45">
        <v>43</v>
      </c>
      <c r="P13" s="75">
        <f t="shared" si="4"/>
        <v>0</v>
      </c>
      <c r="Q13" s="86"/>
    </row>
    <row r="14" spans="1:17" ht="21.75" customHeight="1" x14ac:dyDescent="0.3">
      <c r="A14" s="9">
        <v>10</v>
      </c>
      <c r="B14" s="3" t="s">
        <v>22</v>
      </c>
      <c r="C14" s="4">
        <v>18</v>
      </c>
      <c r="D14" s="40">
        <v>6</v>
      </c>
      <c r="E14" s="41">
        <f t="shared" si="0"/>
        <v>33.333333333333336</v>
      </c>
      <c r="F14" s="30">
        <v>9</v>
      </c>
      <c r="G14" s="31">
        <f t="shared" si="1"/>
        <v>50</v>
      </c>
      <c r="H14" s="27">
        <v>2</v>
      </c>
      <c r="I14" s="38">
        <v>6.6</v>
      </c>
      <c r="J14" s="35">
        <v>1</v>
      </c>
      <c r="K14" s="36">
        <f t="shared" si="2"/>
        <v>5.5555555555555554</v>
      </c>
      <c r="L14" s="18"/>
      <c r="M14" s="71">
        <f t="shared" si="3"/>
        <v>0</v>
      </c>
      <c r="N14" s="5">
        <v>60.66</v>
      </c>
      <c r="O14" s="45">
        <v>45</v>
      </c>
      <c r="P14" s="75">
        <f t="shared" si="4"/>
        <v>15.659999999999997</v>
      </c>
      <c r="Q14" s="86"/>
    </row>
    <row r="15" spans="1:17" ht="21.75" customHeight="1" x14ac:dyDescent="0.3">
      <c r="A15">
        <v>11</v>
      </c>
      <c r="B15" s="3" t="s">
        <v>23</v>
      </c>
      <c r="C15" s="4">
        <v>4</v>
      </c>
      <c r="D15" s="40">
        <v>1</v>
      </c>
      <c r="E15" s="41">
        <f t="shared" si="0"/>
        <v>25</v>
      </c>
      <c r="F15" s="30">
        <v>2</v>
      </c>
      <c r="G15" s="31">
        <f t="shared" si="1"/>
        <v>50</v>
      </c>
      <c r="H15" s="27">
        <v>1</v>
      </c>
      <c r="I15" s="38">
        <f>(H15*100)/C15</f>
        <v>25</v>
      </c>
      <c r="J15" s="35">
        <v>0</v>
      </c>
      <c r="K15" s="36">
        <f t="shared" si="2"/>
        <v>0</v>
      </c>
      <c r="L15" s="18">
        <v>0</v>
      </c>
      <c r="M15" s="71">
        <f t="shared" si="3"/>
        <v>0</v>
      </c>
      <c r="N15" s="5">
        <v>35</v>
      </c>
      <c r="O15" s="45">
        <v>0</v>
      </c>
      <c r="P15" s="75">
        <f t="shared" si="4"/>
        <v>35</v>
      </c>
      <c r="Q15" s="86"/>
    </row>
    <row r="16" spans="1:17" ht="21.75" customHeight="1" x14ac:dyDescent="0.25">
      <c r="A16" s="9">
        <v>12</v>
      </c>
      <c r="B16" s="3" t="s">
        <v>24</v>
      </c>
      <c r="C16" s="4">
        <v>2</v>
      </c>
      <c r="D16" s="40">
        <v>0</v>
      </c>
      <c r="E16" s="41">
        <v>0</v>
      </c>
      <c r="F16" s="30">
        <v>1</v>
      </c>
      <c r="G16" s="31">
        <v>50</v>
      </c>
      <c r="H16" s="27">
        <v>1</v>
      </c>
      <c r="I16" s="27">
        <v>50</v>
      </c>
      <c r="J16" s="35">
        <v>0</v>
      </c>
      <c r="K16" s="70">
        <v>0</v>
      </c>
      <c r="L16" s="73">
        <v>0</v>
      </c>
      <c r="M16" s="73"/>
      <c r="N16" s="5">
        <v>60.5</v>
      </c>
      <c r="O16" s="45">
        <v>0</v>
      </c>
      <c r="P16" s="75">
        <f t="shared" si="4"/>
        <v>60.5</v>
      </c>
      <c r="Q16" s="86"/>
    </row>
    <row r="17" spans="2:17" ht="18.75" x14ac:dyDescent="0.25">
      <c r="B17" s="8" t="s">
        <v>11</v>
      </c>
      <c r="C17" s="4">
        <f>SUM(C5:C16)</f>
        <v>157</v>
      </c>
      <c r="D17" s="40">
        <f>SUM(D5:D16)</f>
        <v>28</v>
      </c>
      <c r="E17" s="41">
        <f>(D17*100)/C17</f>
        <v>17.834394904458598</v>
      </c>
      <c r="F17" s="30">
        <f>SUM(F5:F16)</f>
        <v>80</v>
      </c>
      <c r="G17" s="31">
        <f>(F17*100)/C17</f>
        <v>50.955414012738856</v>
      </c>
      <c r="H17" s="27">
        <f>SUM(H5:H16)</f>
        <v>45</v>
      </c>
      <c r="I17" s="38">
        <f>(H17*100)/C17</f>
        <v>28.662420382165607</v>
      </c>
      <c r="J17" s="35">
        <f>SUM(J5:J16)</f>
        <v>4</v>
      </c>
      <c r="K17" s="36">
        <f>(J17*100)/C17</f>
        <v>2.5477707006369426</v>
      </c>
      <c r="L17" s="16">
        <f>SUM(L5:L16)</f>
        <v>0</v>
      </c>
      <c r="M17" s="71">
        <f t="shared" si="3"/>
        <v>0</v>
      </c>
      <c r="N17" s="7">
        <f>AVERAGE(N5:N16)</f>
        <v>49.580833333333338</v>
      </c>
      <c r="O17" s="47">
        <f>AVERAGEIF(O5:O16,"&gt;0")</f>
        <v>47.111111111111114</v>
      </c>
      <c r="P17" s="75">
        <f t="shared" si="4"/>
        <v>2.4697222222222237</v>
      </c>
      <c r="Q17" s="77">
        <v>44.5</v>
      </c>
    </row>
  </sheetData>
  <mergeCells count="12">
    <mergeCell ref="Q3:Q16"/>
    <mergeCell ref="P3:P4"/>
    <mergeCell ref="B2:P2"/>
    <mergeCell ref="A3:A4"/>
    <mergeCell ref="B3:B4"/>
    <mergeCell ref="C3:C4"/>
    <mergeCell ref="D3:E3"/>
    <mergeCell ref="F3:G3"/>
    <mergeCell ref="H3:I3"/>
    <mergeCell ref="J3:K3"/>
    <mergeCell ref="N3:N4"/>
    <mergeCell ref="O3:O4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ХИМИЯ 26.05</vt:lpstr>
      <vt:lpstr>РУСС.ЯЗ 29.05</vt:lpstr>
      <vt:lpstr>География26.05</vt:lpstr>
      <vt:lpstr>Литература26.05</vt:lpstr>
      <vt:lpstr>МАТЕМАТИКА (профильный уровень)</vt:lpstr>
      <vt:lpstr>ФИЗИКА 05.06</vt:lpstr>
      <vt:lpstr>ИСТОРИЯ 05.06</vt:lpstr>
      <vt:lpstr>ОБЩЕСТВОЗНАНИЕ 08.06</vt:lpstr>
      <vt:lpstr>БИОЛОГИЯ 13.06</vt:lpstr>
      <vt:lpstr>АНГЛ.ЯЗ 13.06</vt:lpstr>
      <vt:lpstr>ИНФОРМАТИКА и ИКТ 19-20.06.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2023-07-11T11:30:57Z</cp:lastPrinted>
  <dcterms:created xsi:type="dcterms:W3CDTF">2023-06-09T14:50:49Z</dcterms:created>
  <dcterms:modified xsi:type="dcterms:W3CDTF">2023-10-11T08:19:04Z</dcterms:modified>
</cp:coreProperties>
</file>